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6" yWindow="420" windowWidth="19140" windowHeight="10608"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<sst xmlns="http://schemas.openxmlformats.org/spreadsheetml/2006/main" count="316" uniqueCount="253">
  <si>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</si>
  <si>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</si>
  <si>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</si>
  <si>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</si>
  <si>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</si>
  <si>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</si>
  <si>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</si>
  <si>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</si>
  <si>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</si>
  <si>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</si>
  <si>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</si>
  <si>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</si>
  <si>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</si>
  <si>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</si>
  <si>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</si>
  <si>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</si>
  <si>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</si>
  <si>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</si>
  <si>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</si>
  <si>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</si>
  <si>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</si>
  <si>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</si>
  <si>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</si>
  <si>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</si>
  <si>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</si>
  <si>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</si>
  <si>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</si>
  <si>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</si>
  <si>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</si>
  <si>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</si>
  <si>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</si>
  <si>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</si>
  <si>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</si>
  <si>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</si>
  <si>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</si>
  <si>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</si>
  <si>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</si>
  <si>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</si>
  <si>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</si>
  <si>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</si>
  <si>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</si>
  <si>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</si>
  <si>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</si>
  <si>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</si>
  <si>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</si>
  <si>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</si>
  <si>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</si>
  <si>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</si>
  <si>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</si>
  <si>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</si>
  <si>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</si>
  <si>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</si>
  <si>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</si>
  <si>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</si>
  <si>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</si>
  <si>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</si>
  <si>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</si>
  <si>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</si>
  <si>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</si>
  <si>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</si>
  <si>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</si>
  <si>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</si>
  <si>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</si>
  <si>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</si>
  <si>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</si>
  <si>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</si>
  <si>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</si>
  <si>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</si>
  <si>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</si>
  <si>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</si>
  <si>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</si>
  <si>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</si>
  <si>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</si>
  <si>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</si>
  <si>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</si>
  <si>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</si>
  <si>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</si>
  <si>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</si>
  <si>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</si>
  <si>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</si>
  <si>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</si>
  <si>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</si>
  <si>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</si>
  <si>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</si>
  <si>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</si>
  <si>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</si>
  <si>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</si>
  <si>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</si>
  <si>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</si>
  <si>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</si>
  <si>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</si>
  <si>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</si>
  <si>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</si>
  <si>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</si>
  <si>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</si>
  <si>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</si>
  <si>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</si>
  <si>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</si>
  <si>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</si>
  <si>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</si>
  <si>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</si>
  <si>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</si>
  <si>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</si>
  <si>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</si>
  <si>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</si>
  <si>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</si>
  <si>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</si>
  <si>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</si>
  <si>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</si>
  <si>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</si>
  <si>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</si>
  <si>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</si>
  <si>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</si>
  <si>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</si>
  <si>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</si>
  <si>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</si>
  <si>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</si>
  <si>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</si>
  <si>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</si>
  <si>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</si>
  <si>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</si>
  <si>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</si>
  <si>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</si>
  <si>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</si>
  <si>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</si>
  <si>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</si>
  <si>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</si>
  <si>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</si>
  <si>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</si>
  <si>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</si>
  <si>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</si>
  <si>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</si>
  <si>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</si>
  <si>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</si>
  <si>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</si>
  <si>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</si>
  <si>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</si>
  <si>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</si>
  <si>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</si>
  <si>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</si>
  <si>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</si>
  <si>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</si>
  <si>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</si>
  <si>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</si>
  <si>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</si>
  <si>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</si>
  <si>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</si>
  <si>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</si>
  <si>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</si>
  <si>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</si>
  <si>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</si>
  <si>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</si>
  <si>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</si>
  <si>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</si>
  <si>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</si>
  <si>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</si>
  <si>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</si>
  <si>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</si>
  <si>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</si>
  <si>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</si>
  <si>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</si>
  <si>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</si>
  <si>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</si>
  <si>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</si>
  <si>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</si>
  <si>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</si>
  <si>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</si>
  <si>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</si>
  <si>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</si>
  <si>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</si>
  <si>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</si>
  <si>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</si>
  <si>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</si>
  <si>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</si>
  <si>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</si>
  <si>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</si>
  <si>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</si>
  <si>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</si>
  <si>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</si>
  <si>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</si>
  <si>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</si>
  <si>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</si>
  <si>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</si>
  <si>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</si>
  <si>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</si>
  <si>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</si>
  <si>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</si>
  <si>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</si>
  <si>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</si>
  <si>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</si>
  <si>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</si>
  <si>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</si>
  <si>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</si>
  <si>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</si>
  <si>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</si>
  <si>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</si>
  <si>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</si>
  <si>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</si>
  <si>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</si>
  <si>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</si>
  <si>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</si>
  <si>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</si>
  <si>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</si>
  <si>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</si>
  <si>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</si>
  <si>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</si>
  <si>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</si>
  <si>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</si>
  <si>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</si>
  <si>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</si>
  <si>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</si>
  <si>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</si>
  <si>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</si>
  <si>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</si>
  <si>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</si>
  <si>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</si>
  <si>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</si>
  <si>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</si>
  <si>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</si>
  <si>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</si>
  <si>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</si>
  <si>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</si>
  <si>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</si>
  <si>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</si>
  <si>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</si>
  <si>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</si>
  <si>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</si>
  <si>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</si>
  <si>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</si>
  <si>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</si>
  <si>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</si>
  <si>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</si>
  <si>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</si>
  <si>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</si>
  <si>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</si>
  <si>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</si>
  <si>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</si>
  <si>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</si>
  <si>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</si>
  <si>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</si>
  <si>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</si>
  <si>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</si>
  <si>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</si>
  <si>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</si>
  <si>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Н.М.Крушевська</t>
  </si>
  <si>
    <t>К.В. Кухтенко</t>
  </si>
  <si>
    <t/>
  </si>
  <si>
    <t>5 січня 2018 року</t>
  </si>
  <si>
    <t>2017 рік</t>
  </si>
  <si>
    <t>Малинський районний суд Житомирської області</t>
  </si>
  <si>
    <t xml:space="preserve">Місцезнаходження: </t>
  </si>
  <si>
    <t>11603. Житомирська область.м. Малин</t>
  </si>
  <si>
    <t>пл. Соборна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</si>
</sst>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110</v>
      </c>
      <c r="F10" s="157">
        <v>109</v>
      </c>
      <c r="G10" s="157">
        <v>110</v>
      </c>
      <c r="H10" s="157">
        <v>10</v>
      </c>
      <c r="I10" s="157"/>
      <c r="J10" s="157">
        <v>1</v>
      </c>
      <c r="K10" s="157">
        <v>97</v>
      </c>
      <c r="L10" s="157"/>
      <c r="M10" s="168"/>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105</v>
      </c>
      <c r="F15" s="157">
        <v>101</v>
      </c>
      <c r="G15" s="157">
        <v>96</v>
      </c>
      <c r="H15" s="157">
        <v>3</v>
      </c>
      <c r="I15" s="157">
        <v>5</v>
      </c>
      <c r="J15" s="157">
        <v>11</v>
      </c>
      <c r="K15" s="157">
        <v>74</v>
      </c>
      <c r="L15" s="157"/>
      <c r="M15" s="157">
        <v>9</v>
      </c>
      <c r="N15" s="157" t="s">
        <v>146</v>
      </c>
      <c r="O15" s="111">
        <f t="shared" si="0"/>
        <v>4</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105</v>
      </c>
      <c r="F21" s="157">
        <v>101</v>
      </c>
      <c r="G21" s="157">
        <v>96</v>
      </c>
      <c r="H21" s="157">
        <v>3</v>
      </c>
      <c r="I21" s="157">
        <v>5</v>
      </c>
      <c r="J21" s="157">
        <v>11</v>
      </c>
      <c r="K21" s="157">
        <v>74</v>
      </c>
      <c r="L21" s="157"/>
      <c r="M21" s="157">
        <v>9</v>
      </c>
      <c r="N21" s="157" t="s">
        <v>146</v>
      </c>
      <c r="O21" s="111">
        <f t="shared" si="0"/>
        <v>4</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215</v>
      </c>
      <c r="F23" s="157">
        <f>F10+F12+F15+F22</f>
        <v>210</v>
      </c>
      <c r="G23" s="157">
        <f>G10+G12+G15+G22</f>
        <v>206</v>
      </c>
      <c r="H23" s="157">
        <f>H10+H15</f>
        <v>13</v>
      </c>
      <c r="I23" s="157">
        <f>I10+I15</f>
        <v>5</v>
      </c>
      <c r="J23" s="157">
        <f>J10+J12+J15</f>
        <v>12</v>
      </c>
      <c r="K23" s="157">
        <f>K10+K12+K15</f>
        <v>171</v>
      </c>
      <c r="L23" s="157">
        <f>L10+L12+L15+L22</f>
        <v>0</v>
      </c>
      <c r="M23" s="157">
        <f>M10+M12+M15+M22</f>
        <v>9</v>
      </c>
      <c r="N23" s="157">
        <f>N10</f>
        <v>0</v>
      </c>
      <c r="O23" s="111">
        <f t="shared" si="0"/>
        <v>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114</v>
      </c>
      <c r="G31" s="167">
        <v>97</v>
      </c>
      <c r="H31" s="167">
        <v>105</v>
      </c>
      <c r="I31" s="167">
        <v>99</v>
      </c>
      <c r="J31" s="167">
        <v>85</v>
      </c>
      <c r="K31" s="167">
        <v>1</v>
      </c>
      <c r="L31" s="167">
        <v>5</v>
      </c>
      <c r="M31" s="167"/>
      <c r="N31" s="167">
        <v>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&amp;L71DB0A13&amp;CФорма № 2-А, Підрозділ: Малинський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v>1</v>
      </c>
      <c r="G8" s="162">
        <v>1</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c r="G9" s="163"/>
      <c r="H9" s="163"/>
      <c r="I9" s="163">
        <v>1</v>
      </c>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v>1</v>
      </c>
      <c r="F10" s="163"/>
      <c r="G10" s="163"/>
      <c r="H10" s="163"/>
      <c r="I10" s="163">
        <v>1</v>
      </c>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7</v>
      </c>
      <c r="E12" s="163">
        <v>8</v>
      </c>
      <c r="F12" s="163">
        <v>8</v>
      </c>
      <c r="G12" s="163">
        <v>8</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7</v>
      </c>
      <c r="E24" s="163">
        <v>8</v>
      </c>
      <c r="F24" s="163">
        <v>8</v>
      </c>
      <c r="G24" s="163">
        <v>8</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5</v>
      </c>
      <c r="E25" s="163">
        <v>7</v>
      </c>
      <c r="F25" s="163">
        <v>7</v>
      </c>
      <c r="G25" s="163">
        <v>7</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4</v>
      </c>
      <c r="E30" s="163">
        <v>3</v>
      </c>
      <c r="F30" s="163">
        <v>2</v>
      </c>
      <c r="G30" s="163">
        <v>1</v>
      </c>
      <c r="H30" s="163"/>
      <c r="I30" s="163"/>
      <c r="J30" s="163">
        <v>1</v>
      </c>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v>1</v>
      </c>
      <c r="F31" s="163"/>
      <c r="G31" s="163"/>
      <c r="H31" s="163"/>
      <c r="I31" s="163"/>
      <c r="J31" s="163">
        <v>1</v>
      </c>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v>1</v>
      </c>
      <c r="E33" s="163">
        <v>1</v>
      </c>
      <c r="F33" s="163"/>
      <c r="G33" s="163"/>
      <c r="H33" s="163"/>
      <c r="I33" s="163"/>
      <c r="J33" s="163">
        <v>1</v>
      </c>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c r="F34" s="163"/>
      <c r="G34" s="163"/>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2</v>
      </c>
      <c r="E40" s="163">
        <v>2</v>
      </c>
      <c r="F40" s="163">
        <v>2</v>
      </c>
      <c r="G40" s="163">
        <v>1</v>
      </c>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2</v>
      </c>
      <c r="E42" s="163">
        <v>2</v>
      </c>
      <c r="F42" s="163">
        <v>2</v>
      </c>
      <c r="G42" s="163">
        <v>1</v>
      </c>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2</v>
      </c>
      <c r="E43" s="163">
        <v>2</v>
      </c>
      <c r="F43" s="163">
        <v>2</v>
      </c>
      <c r="G43" s="163">
        <v>2</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1</v>
      </c>
      <c r="F44" s="163">
        <v>1</v>
      </c>
      <c r="G44" s="163">
        <v>1</v>
      </c>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14</v>
      </c>
      <c r="D88" s="163">
        <v>77</v>
      </c>
      <c r="E88" s="163">
        <v>86</v>
      </c>
      <c r="F88" s="163">
        <v>84</v>
      </c>
      <c r="G88" s="163">
        <v>71</v>
      </c>
      <c r="H88" s="163"/>
      <c r="I88" s="163"/>
      <c r="J88" s="163">
        <v>2</v>
      </c>
      <c r="K88" s="162">
        <v>5</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13</v>
      </c>
      <c r="D90" s="163">
        <v>77</v>
      </c>
      <c r="E90" s="163">
        <v>85</v>
      </c>
      <c r="F90" s="163">
        <v>83</v>
      </c>
      <c r="G90" s="163">
        <v>70</v>
      </c>
      <c r="H90" s="163"/>
      <c r="I90" s="163"/>
      <c r="J90" s="163">
        <v>2</v>
      </c>
      <c r="K90" s="162">
        <v>5</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13</v>
      </c>
      <c r="D94" s="163">
        <v>77</v>
      </c>
      <c r="E94" s="163">
        <v>85</v>
      </c>
      <c r="F94" s="163">
        <v>83</v>
      </c>
      <c r="G94" s="163">
        <v>70</v>
      </c>
      <c r="H94" s="163"/>
      <c r="I94" s="163"/>
      <c r="J94" s="163">
        <v>2</v>
      </c>
      <c r="K94" s="162">
        <v>5</v>
      </c>
      <c r="L94" s="163"/>
      <c r="M94" s="163"/>
      <c r="N94" s="164"/>
      <c r="O94" s="163"/>
      <c r="P94" s="60"/>
    </row>
    <row r="95" spans="1:16" s="4" customFormat="1" ht="25.5" customHeight="1">
      <c r="A95" s="44">
        <v>88</v>
      </c>
      <c r="B95" s="114" t="s">
        <v>68</v>
      </c>
      <c r="C95" s="164">
        <v>1</v>
      </c>
      <c r="D95" s="163"/>
      <c r="E95" s="163">
        <v>1</v>
      </c>
      <c r="F95" s="163">
        <v>1</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1</v>
      </c>
      <c r="D99" s="163"/>
      <c r="E99" s="163">
        <v>1</v>
      </c>
      <c r="F99" s="163">
        <v>1</v>
      </c>
      <c r="G99" s="163">
        <v>1</v>
      </c>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5</v>
      </c>
      <c r="E103" s="163">
        <v>4</v>
      </c>
      <c r="F103" s="163">
        <v>2</v>
      </c>
      <c r="G103" s="163">
        <v>2</v>
      </c>
      <c r="H103" s="163"/>
      <c r="I103" s="163"/>
      <c r="J103" s="163">
        <v>2</v>
      </c>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5</v>
      </c>
      <c r="E108" s="163">
        <v>4</v>
      </c>
      <c r="F108" s="163">
        <v>2</v>
      </c>
      <c r="G108" s="163">
        <v>2</v>
      </c>
      <c r="H108" s="163"/>
      <c r="I108" s="163"/>
      <c r="J108" s="163">
        <v>2</v>
      </c>
      <c r="K108" s="162">
        <v>1</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17</v>
      </c>
      <c r="D114" s="164">
        <f aca="true" t="shared" si="0" ref="D114:O114">SUM(D8,D9,D12,D29,D30,D43,D49,D52,D79,D88,D103,D109,D113)</f>
        <v>97</v>
      </c>
      <c r="E114" s="164">
        <f t="shared" si="0"/>
        <v>105</v>
      </c>
      <c r="F114" s="164">
        <f t="shared" si="0"/>
        <v>99</v>
      </c>
      <c r="G114" s="164">
        <f t="shared" si="0"/>
        <v>85</v>
      </c>
      <c r="H114" s="164">
        <f t="shared" si="0"/>
        <v>0</v>
      </c>
      <c r="I114" s="164">
        <f t="shared" si="0"/>
        <v>1</v>
      </c>
      <c r="J114" s="164">
        <f t="shared" si="0"/>
        <v>5</v>
      </c>
      <c r="K114" s="164">
        <f t="shared" si="0"/>
        <v>9</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&amp;L71DB0A13&amp;CФорма № 2-А, Підрозділ: Малинський районний суд Житомирської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&amp;L71DB0A13&amp;CФорма № 2-А, Підрозділ: Малинський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9.140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7.25">
      <c r="A2" s="285" t="s">
        <v>124</v>
      </c>
      <c r="B2" s="285"/>
      <c r="C2" s="285"/>
      <c r="D2" s="285"/>
      <c r="E2" s="285"/>
      <c r="F2" s="285"/>
      <c r="G2" s="285"/>
      <c r="H2" s="285"/>
      <c r="I2" s="285"/>
      <c r="J2" s="285"/>
      <c r="K2" s="285"/>
    </row>
    <row r="3" spans="1:16" ht="1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38</v>
      </c>
      <c r="L15" s="33"/>
      <c r="M15" s="23"/>
      <c r="N15" s="20"/>
      <c r="O15" s="20"/>
      <c r="P15" s="20"/>
    </row>
    <row r="16" spans="1:16" s="10" customFormat="1" ht="20.25" customHeight="1">
      <c r="A16" s="2">
        <v>12</v>
      </c>
      <c r="B16" s="284"/>
      <c r="C16" s="259" t="s">
        <v>129</v>
      </c>
      <c r="D16" s="260"/>
      <c r="E16" s="260"/>
      <c r="F16" s="260"/>
      <c r="G16" s="260"/>
      <c r="H16" s="260"/>
      <c r="I16" s="260"/>
      <c r="J16" s="261"/>
      <c r="K16" s="156">
        <v>43</v>
      </c>
      <c r="L16" s="33"/>
      <c r="M16" s="23"/>
      <c r="N16" s="20"/>
      <c r="O16" s="20"/>
      <c r="P16" s="20"/>
    </row>
    <row r="17" spans="1:16" s="10" customFormat="1" ht="22.5" customHeight="1">
      <c r="A17" s="2">
        <v>13</v>
      </c>
      <c r="B17" s="284"/>
      <c r="C17" s="300" t="s">
        <v>145</v>
      </c>
      <c r="D17" s="301"/>
      <c r="E17" s="301"/>
      <c r="F17" s="301"/>
      <c r="G17" s="301"/>
      <c r="H17" s="301"/>
      <c r="I17" s="301"/>
      <c r="J17" s="302"/>
      <c r="K17" s="156">
        <v>13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
      <c r="B36" s="267" t="s">
        <v>233</v>
      </c>
      <c r="C36" s="267"/>
      <c r="D36" s="267"/>
      <c r="E36" s="268" t="s">
        <v>246</v>
      </c>
      <c r="F36" s="268"/>
      <c r="G36" s="268"/>
      <c r="H36" s="144"/>
      <c r="I36" s="143"/>
      <c r="J36" s="145"/>
      <c r="K36" s="144"/>
      <c r="L36" s="146"/>
      <c r="M36" s="147"/>
      <c r="N36" s="148"/>
    </row>
    <row r="37" spans="1:15" ht="1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3.5">
      <c r="L43" s="14"/>
      <c r="M43" s="15"/>
      <c r="N43" s="15"/>
      <c r="O43" s="15"/>
      <c r="P43" s="15"/>
    </row>
    <row r="44" spans="12:16" ht="13.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&amp;L71DB0A13&amp;CФорма № 2-А, Підрозділ: Малинський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7.2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7.2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7.25">
      <c r="A31" s="122"/>
      <c r="B31" s="123"/>
      <c r="C31" s="123"/>
    </row>
    <row r="32" spans="1:3" ht="17.25">
      <c r="A32" s="122"/>
      <c r="B32" s="123"/>
      <c r="C32" s="123"/>
    </row>
    <row r="33" spans="1:3" ht="17.2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&amp;L71DB0A13&amp;C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hp1</cp:lastModifiedBy>
  <cp:lastPrinted>2015-12-10T14:23:53Z</cp:lastPrinted>
  <dcterms:created xsi:type="dcterms:W3CDTF">2015-09-09T11:49:13Z</dcterms:created>
  <dcterms:modified xsi:type="dcterms:W3CDTF">2018-01-09T07:45:14Z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2-А_00283_4.2017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71DB0A13</vt:lpwstr>
  </property>
  <property fmtid="{D5CDD505-2E9C-101B-9397-08002B2CF9AE}" pid="10" name="Підрозд">
    <vt:lpwstr>Малинський районний суд Житомирської області</vt:lpwstr>
  </property>
  <property fmtid="{D5CDD505-2E9C-101B-9397-08002B2CF9AE}" pid="11" name="ПідрозділDB">
    <vt:i4>0</vt:i4>
  </property>
  <property fmtid="{D5CDD505-2E9C-101B-9397-08002B2CF9AE}" pid="12" name="Підрозділ">
    <vt:i4>484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