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2" yWindow="108" windowWidth="8040" windowHeight="4872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G14"/>
  <c r="H14"/>
  <c r="H42"/>
  <c r="D9" i="22"/>
  <c r="I14" i="15"/>
  <c r="I42"/>
  <c r="J14"/>
  <c r="K14"/>
  <c r="K42"/>
  <c r="D3" i="22"/>
  <c r="L14" i="1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E41"/>
  <c r="E42"/>
  <c r="F41"/>
  <c r="F42"/>
  <c r="D8" i="22"/>
  <c r="G41" i="15"/>
  <c r="G42"/>
  <c r="H41"/>
  <c r="I41"/>
  <c r="J41"/>
  <c r="K41"/>
  <c r="D7" i="22"/>
  <c r="J42" i="15"/>
  <c r="D10" i="22"/>
  <c r="L42" i="15"/>
  <c r="L41"/>
  <c r="D4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<sst xmlns="http://schemas.openxmlformats.org/spreadsheetml/2006/main" count="266" uniqueCount="198">
  <si>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</si>
  <si>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</si>
  <si>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</si>
  <si>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</si>
  <si>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</si>
  <si>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</si>
  <si>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</si>
  <si>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</si>
  <si>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</si>
  <si>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</si>
  <si>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</si>
  <si>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</si>
  <si>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</si>
  <si>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</si>
  <si>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</si>
  <si>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</si>
  <si>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</si>
  <si>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</si>
  <si>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</si>
  <si>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</si>
  <si>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</si>
  <si>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</si>
  <si>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</si>
  <si>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</si>
  <si>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</si>
  <si>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</si>
  <si>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</si>
  <si>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</si>
  <si>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</si>
  <si>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</si>
  <si>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</si>
  <si>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</si>
  <si>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</si>
  <si>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</si>
  <si>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</si>
  <si>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</si>
  <si>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</si>
  <si>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</si>
  <si>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</si>
  <si>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</si>
  <si>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</si>
  <si>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</si>
  <si>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</si>
  <si>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</si>
  <si>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</si>
  <si>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</si>
  <si>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</si>
  <si>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</si>
  <si>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</si>
  <si>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</si>
  <si>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</si>
  <si>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</si>
  <si>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</si>
  <si>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</si>
  <si>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</si>
  <si>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</si>
  <si>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</si>
  <si>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</si>
  <si>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</si>
  <si>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</si>
  <si>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</si>
  <si>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</si>
  <si>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</si>
  <si>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</si>
  <si>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</si>
  <si>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</si>
  <si>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</si>
  <si>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</si>
  <si>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</si>
  <si>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</si>
  <si>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</si>
  <si>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</si>
  <si>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</si>
  <si>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</si>
  <si>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</si>
  <si>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</si>
  <si>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</si>
  <si>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</si>
  <si>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</si>
  <si>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</si>
  <si>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</si>
  <si>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</si>
  <si>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</si>
  <si>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</si>
  <si>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</si>
  <si>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</si>
  <si>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</si>
  <si>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</si>
  <si>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</si>
  <si>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</si>
  <si>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</si>
  <si>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</si>
  <si>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</si>
  <si>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</si>
  <si>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</si>
  <si>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</si>
  <si>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</si>
  <si>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</si>
  <si>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</si>
  <si>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</si>
  <si>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</si>
  <si>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</si>
  <si>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</si>
  <si>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</si>
  <si>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</si>
  <si>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</si>
  <si>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</si>
  <si>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</si>
  <si>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</si>
  <si>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</si>
  <si>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</si>
  <si>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</si>
  <si>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</si>
  <si>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</si>
  <si>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</si>
  <si>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</si>
  <si>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</si>
  <si>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</si>
  <si>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</si>
  <si>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</si>
  <si>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</si>
  <si>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</si>
  <si>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</si>
  <si>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</si>
  <si>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</si>
  <si>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</si>
  <si>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</si>
  <si>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</si>
  <si>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</si>
  <si>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</si>
  <si>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</si>
  <si>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</si>
  <si>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</si>
  <si>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</si>
  <si>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</si>
  <si>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</si>
  <si>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</si>
  <si>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</si>
  <si>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</si>
  <si>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</si>
  <si>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</si>
  <si>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</si>
  <si>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</si>
  <si>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</si>
  <si>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</si>
  <si>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</si>
  <si>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</si>
  <si>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</si>
  <si>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</si>
  <si>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</si>
  <si>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</si>
  <si>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</si>
  <si>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</si>
  <si>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</si>
  <si>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</si>
  <si>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</si>
  <si>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</si>
  <si>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</si>
  <si>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</si>
  <si>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</si>
  <si>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</si>
  <si>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</si>
  <si>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</si>
  <si>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</si>
  <si>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</si>
  <si>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</si>
  <si>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</si>
  <si>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</si>
  <si>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</si>
  <si>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</si>
  <si>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</si>
  <si>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</si>
  <si>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</si>
  <si>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</si>
  <si>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</si>
  <si>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</si>
  <si>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</si>
  <si>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</si>
  <si>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</si>
  <si>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</si>
  <si>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</si>
  <si>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</si>
  <si>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</si>
  <si>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</si>
  <si>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</si>
  <si>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</si>
  <si>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</si>
  <si>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</si>
  <si>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</si>
  <si>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</si>
  <si>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</si>
  <si>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Малинський районний суд Житомирської області</t>
  </si>
  <si>
    <t>11603.м. Малин.пл. Соборна 8</t>
  </si>
  <si>
    <t>Доручення судів України / іноземних судів</t>
  </si>
  <si>
    <t xml:space="preserve">Розглянуто справ судом присяжних </t>
  </si>
  <si>
    <t>С.Д.Міхненко</t>
  </si>
  <si>
    <t>К.В. Кухтенко</t>
  </si>
  <si>
    <t>21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</si>
</sst>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ColWidth="9.109375" defaultRowHeight="13.2"/>
  <cols>
    <col min="1" max="1" width="1.109375" style="37" customWidth="1"/>
    <col min="2" max="2" width="15.44140625" style="37" customWidth="1"/>
    <col min="3" max="3" width="2.6640625" style="37" customWidth="1"/>
    <col min="4" max="4" width="18.88671875" style="37" customWidth="1"/>
    <col min="5" max="5" width="16" style="37" customWidth="1"/>
    <col min="6" max="6" width="14.88671875" style="37" customWidth="1"/>
    <col min="7" max="7" width="11" style="37" customWidth="1"/>
    <col min="8" max="8" width="15.5546875" style="37" customWidth="1"/>
    <col min="9" max="16384" width="9.109375" style="37"/>
  </cols>
  <sheetData>
    <row r="1" spans="1:8" ht="12.9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899999999999999" customHeight="1">
      <c r="B5" s="139"/>
      <c r="C5" s="139"/>
      <c r="D5" s="139"/>
      <c r="E5" s="139"/>
      <c r="F5" s="139"/>
      <c r="G5" s="139"/>
      <c r="H5" s="139"/>
    </row>
    <row r="6" spans="1:8" ht="18.899999999999999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899999999999999" customHeight="1">
      <c r="D8" s="17"/>
      <c r="F8" s="16"/>
      <c r="G8" s="16"/>
      <c r="H8" s="16"/>
    </row>
    <row r="9" spans="1:8" ht="12.9" customHeight="1">
      <c r="E9" s="18"/>
      <c r="F9" s="32"/>
      <c r="G9" s="32"/>
      <c r="H9" s="32"/>
    </row>
    <row r="10" spans="1:8" ht="12.9" customHeight="1">
      <c r="E10" s="18"/>
      <c r="F10" s="32"/>
      <c r="G10" s="32"/>
      <c r="H10" s="32"/>
    </row>
    <row r="11" spans="1:8" ht="12.9" customHeight="1">
      <c r="B11" s="35"/>
      <c r="C11" s="35"/>
      <c r="D11" s="35"/>
      <c r="E11" s="35"/>
    </row>
    <row r="12" spans="1:8" ht="12.9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" customHeight="1">
      <c r="A21" s="38"/>
      <c r="B21" s="29"/>
      <c r="C21" s="30"/>
      <c r="D21" s="38"/>
      <c r="E21" s="39"/>
      <c r="F21" s="113"/>
      <c r="G21" s="114"/>
      <c r="H21" s="114"/>
    </row>
    <row r="22" spans="1:9" ht="12.9" customHeight="1">
      <c r="A22" s="38"/>
      <c r="B22" s="31"/>
      <c r="C22" s="32"/>
      <c r="D22" s="38"/>
      <c r="E22" s="28"/>
    </row>
    <row r="23" spans="1:9" ht="12.9" customHeight="1">
      <c r="B23" s="41"/>
      <c r="C23" s="41"/>
      <c r="D23" s="41"/>
      <c r="E23" s="41"/>
    </row>
    <row r="24" spans="1:9" ht="12.9" customHeight="1">
      <c r="B24" s="32"/>
      <c r="C24" s="32"/>
      <c r="D24" s="32"/>
      <c r="E24" s="32"/>
    </row>
    <row r="25" spans="1:9" ht="12.9" customHeight="1">
      <c r="B25" s="32"/>
      <c r="C25" s="32"/>
      <c r="D25" s="32"/>
      <c r="E25" s="32"/>
    </row>
    <row r="26" spans="1:9" ht="12.9" customHeight="1">
      <c r="B26" s="32"/>
      <c r="C26" s="32"/>
      <c r="D26" s="32"/>
      <c r="E26" s="32"/>
    </row>
    <row r="27" spans="1:9" ht="12.9" customHeight="1">
      <c r="B27" s="32"/>
      <c r="C27" s="32"/>
      <c r="D27" s="32"/>
      <c r="E27" s="32"/>
    </row>
    <row r="28" spans="1:9" ht="12.9" customHeight="1">
      <c r="B28" s="32"/>
      <c r="C28" s="32"/>
      <c r="D28" s="32"/>
      <c r="E28" s="32"/>
    </row>
    <row r="30" spans="1:9" ht="12.9" customHeight="1">
      <c r="B30" s="35"/>
      <c r="C30" s="35"/>
      <c r="D30" s="35"/>
      <c r="E30" s="35"/>
      <c r="F30" s="35"/>
      <c r="G30" s="35"/>
      <c r="H30" s="35"/>
    </row>
    <row r="31" spans="1:9" ht="12.9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&amp;C&amp;LA86FE0F9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ColWidth="9.109375" defaultRowHeight="15.6"/>
  <cols>
    <col min="1" max="1" width="5.5546875" style="9" customWidth="1"/>
    <col min="2" max="2" width="6.5546875" style="7" customWidth="1"/>
    <col min="3" max="3" width="40.33203125" style="7" customWidth="1"/>
    <col min="4" max="4" width="5" style="7" customWidth="1"/>
    <col min="5" max="5" width="10.109375" style="7" customWidth="1"/>
    <col min="6" max="6" width="10.44140625" style="7" customWidth="1"/>
    <col min="7" max="7" width="9" style="7" customWidth="1"/>
    <col min="8" max="8" width="9.5546875" style="7" customWidth="1"/>
    <col min="9" max="9" width="10.109375" style="7" customWidth="1"/>
    <col min="10" max="10" width="8.33203125" style="7" customWidth="1"/>
    <col min="11" max="11" width="9" style="7" customWidth="1"/>
    <col min="12" max="12" width="9.109375" style="100"/>
    <col min="13" max="16384" width="9.10937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236</v>
      </c>
      <c r="F6" s="90">
        <v>184</v>
      </c>
      <c r="G6" s="90">
        <v>2</v>
      </c>
      <c r="H6" s="90">
        <v>151</v>
      </c>
      <c r="I6" s="90" t="s">
        <v>180</v>
      </c>
      <c r="J6" s="90">
        <v>85</v>
      </c>
      <c r="K6" s="91">
        <v>10</v>
      </c>
      <c r="L6" s="101">
        <f t="shared" ref="L6:L42" si="0">E6-F6</f>
        <v>52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1294</v>
      </c>
      <c r="F7" s="90">
        <v>1289</v>
      </c>
      <c r="G7" s="90">
        <v>1</v>
      </c>
      <c r="H7" s="90">
        <v>1277</v>
      </c>
      <c r="I7" s="90">
        <v>1062</v>
      </c>
      <c r="J7" s="90">
        <v>17</v>
      </c>
      <c r="K7" s="91"/>
      <c r="L7" s="101">
        <f t="shared" si="0"/>
        <v>5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119</v>
      </c>
      <c r="F9" s="90">
        <v>116</v>
      </c>
      <c r="G9" s="90">
        <v>1</v>
      </c>
      <c r="H9" s="90">
        <v>107</v>
      </c>
      <c r="I9" s="90">
        <v>95</v>
      </c>
      <c r="J9" s="90">
        <v>12</v>
      </c>
      <c r="K9" s="91"/>
      <c r="L9" s="101">
        <f t="shared" si="0"/>
        <v>3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1650</v>
      </c>
      <c r="F14" s="105">
        <f t="shared" si="1"/>
        <v>1590</v>
      </c>
      <c r="G14" s="105">
        <f t="shared" si="1"/>
        <v>4</v>
      </c>
      <c r="H14" s="105">
        <f t="shared" si="1"/>
        <v>1536</v>
      </c>
      <c r="I14" s="105">
        <f t="shared" si="1"/>
        <v>1158</v>
      </c>
      <c r="J14" s="105">
        <f t="shared" si="1"/>
        <v>114</v>
      </c>
      <c r="K14" s="105">
        <f t="shared" si="1"/>
        <v>10</v>
      </c>
      <c r="L14" s="101">
        <f t="shared" si="0"/>
        <v>60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37</v>
      </c>
      <c r="F15" s="92">
        <v>37</v>
      </c>
      <c r="G15" s="92"/>
      <c r="H15" s="92">
        <v>37</v>
      </c>
      <c r="I15" s="92">
        <v>31</v>
      </c>
      <c r="J15" s="92"/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40</v>
      </c>
      <c r="F16" s="92">
        <v>31</v>
      </c>
      <c r="G16" s="92"/>
      <c r="H16" s="92">
        <v>38</v>
      </c>
      <c r="I16" s="92">
        <v>26</v>
      </c>
      <c r="J16" s="92">
        <v>2</v>
      </c>
      <c r="K16" s="91"/>
      <c r="L16" s="101">
        <f t="shared" si="0"/>
        <v>9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155</v>
      </c>
      <c r="F18" s="91">
        <v>146</v>
      </c>
      <c r="G18" s="91"/>
      <c r="H18" s="91">
        <v>132</v>
      </c>
      <c r="I18" s="91">
        <v>108</v>
      </c>
      <c r="J18" s="91">
        <v>23</v>
      </c>
      <c r="K18" s="91"/>
      <c r="L18" s="101">
        <f t="shared" si="0"/>
        <v>9</v>
      </c>
    </row>
    <row r="19" spans="1:12" ht="24" customHeight="1">
      <c r="A19" s="163"/>
      <c r="B19" s="153" t="s">
        <v>187</v>
      </c>
      <c r="C19" s="154"/>
      <c r="D19" s="43">
        <v>14</v>
      </c>
      <c r="E19" s="91">
        <v>2</v>
      </c>
      <c r="F19" s="91">
        <v>2</v>
      </c>
      <c r="G19" s="91">
        <v>1</v>
      </c>
      <c r="H19" s="91">
        <v>2</v>
      </c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203</v>
      </c>
      <c r="F22" s="91">
        <v>185</v>
      </c>
      <c r="G22" s="91">
        <v>1</v>
      </c>
      <c r="H22" s="91">
        <v>178</v>
      </c>
      <c r="I22" s="91">
        <v>134</v>
      </c>
      <c r="J22" s="91">
        <v>25</v>
      </c>
      <c r="K22" s="91"/>
      <c r="L22" s="101">
        <f t="shared" si="0"/>
        <v>18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344</v>
      </c>
      <c r="F23" s="91">
        <v>343</v>
      </c>
      <c r="G23" s="91"/>
      <c r="H23" s="91">
        <v>344</v>
      </c>
      <c r="I23" s="91">
        <v>331</v>
      </c>
      <c r="J23" s="91"/>
      <c r="K23" s="91"/>
      <c r="L23" s="101">
        <f t="shared" si="0"/>
        <v>1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981</v>
      </c>
      <c r="F25" s="91">
        <v>970</v>
      </c>
      <c r="G25" s="91">
        <v>1</v>
      </c>
      <c r="H25" s="91">
        <v>961</v>
      </c>
      <c r="I25" s="91">
        <v>912</v>
      </c>
      <c r="J25" s="91">
        <v>20</v>
      </c>
      <c r="K25" s="91"/>
      <c r="L25" s="101">
        <f t="shared" si="0"/>
        <v>11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1134</v>
      </c>
      <c r="F26" s="91">
        <v>967</v>
      </c>
      <c r="G26" s="91">
        <v>11</v>
      </c>
      <c r="H26" s="91">
        <v>942</v>
      </c>
      <c r="I26" s="91">
        <v>804</v>
      </c>
      <c r="J26" s="91">
        <v>192</v>
      </c>
      <c r="K26" s="91">
        <v>6</v>
      </c>
      <c r="L26" s="101">
        <f t="shared" si="0"/>
        <v>167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90</v>
      </c>
      <c r="F27" s="91">
        <v>89</v>
      </c>
      <c r="G27" s="91"/>
      <c r="H27" s="91">
        <v>89</v>
      </c>
      <c r="I27" s="91">
        <v>81</v>
      </c>
      <c r="J27" s="91">
        <v>1</v>
      </c>
      <c r="K27" s="91"/>
      <c r="L27" s="101">
        <f t="shared" si="0"/>
        <v>1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94</v>
      </c>
      <c r="F28" s="91">
        <v>88</v>
      </c>
      <c r="G28" s="91">
        <v>1</v>
      </c>
      <c r="H28" s="91">
        <v>82</v>
      </c>
      <c r="I28" s="91">
        <v>72</v>
      </c>
      <c r="J28" s="91">
        <v>12</v>
      </c>
      <c r="K28" s="91"/>
      <c r="L28" s="101">
        <f t="shared" si="0"/>
        <v>6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14</v>
      </c>
      <c r="F29" s="91">
        <v>14</v>
      </c>
      <c r="G29" s="91"/>
      <c r="H29" s="91">
        <v>12</v>
      </c>
      <c r="I29" s="91">
        <v>9</v>
      </c>
      <c r="J29" s="91">
        <v>2</v>
      </c>
      <c r="K29" s="91"/>
      <c r="L29" s="101">
        <f t="shared" si="0"/>
        <v>0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1</v>
      </c>
      <c r="F30" s="91">
        <v>1</v>
      </c>
      <c r="G30" s="91"/>
      <c r="H30" s="91">
        <v>1</v>
      </c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5</v>
      </c>
      <c r="F32" s="91">
        <v>4</v>
      </c>
      <c r="G32" s="91"/>
      <c r="H32" s="91">
        <v>5</v>
      </c>
      <c r="I32" s="91">
        <v>3</v>
      </c>
      <c r="J32" s="91"/>
      <c r="K32" s="91"/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90</v>
      </c>
      <c r="F33" s="91">
        <v>90</v>
      </c>
      <c r="G33" s="91"/>
      <c r="H33" s="91">
        <v>86</v>
      </c>
      <c r="I33" s="91">
        <v>57</v>
      </c>
      <c r="J33" s="91">
        <v>4</v>
      </c>
      <c r="K33" s="91"/>
      <c r="L33" s="101">
        <f t="shared" si="0"/>
        <v>0</v>
      </c>
    </row>
    <row r="34" spans="1:12" ht="39" customHeight="1">
      <c r="A34" s="156"/>
      <c r="B34" s="153" t="s">
        <v>151</v>
      </c>
      <c r="C34" s="154"/>
      <c r="D34" s="43">
        <v>29</v>
      </c>
      <c r="E34" s="91">
        <v>1</v>
      </c>
      <c r="F34" s="91">
        <v>1</v>
      </c>
      <c r="G34" s="91"/>
      <c r="H34" s="91">
        <v>1</v>
      </c>
      <c r="I34" s="91">
        <v>1</v>
      </c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4</v>
      </c>
      <c r="F35" s="91">
        <v>3</v>
      </c>
      <c r="G35" s="91"/>
      <c r="H35" s="91">
        <v>3</v>
      </c>
      <c r="I35" s="91"/>
      <c r="J35" s="91">
        <v>1</v>
      </c>
      <c r="K35" s="91"/>
      <c r="L35" s="101">
        <f t="shared" si="0"/>
        <v>1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1765</v>
      </c>
      <c r="F37" s="91">
        <v>1584</v>
      </c>
      <c r="G37" s="91">
        <v>12</v>
      </c>
      <c r="H37" s="91">
        <v>1533</v>
      </c>
      <c r="I37" s="91">
        <v>1277</v>
      </c>
      <c r="J37" s="91">
        <v>232</v>
      </c>
      <c r="K37" s="91">
        <v>6</v>
      </c>
      <c r="L37" s="101">
        <f t="shared" si="0"/>
        <v>181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890</v>
      </c>
      <c r="F38" s="91">
        <v>876</v>
      </c>
      <c r="G38" s="91"/>
      <c r="H38" s="91">
        <v>861</v>
      </c>
      <c r="I38" s="91" t="s">
        <v>180</v>
      </c>
      <c r="J38" s="91">
        <v>29</v>
      </c>
      <c r="K38" s="91"/>
      <c r="L38" s="101">
        <f t="shared" si="0"/>
        <v>14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11</v>
      </c>
      <c r="F39" s="91">
        <v>10</v>
      </c>
      <c r="G39" s="91"/>
      <c r="H39" s="91">
        <v>10</v>
      </c>
      <c r="I39" s="91" t="s">
        <v>180</v>
      </c>
      <c r="J39" s="91">
        <v>1</v>
      </c>
      <c r="K39" s="91"/>
      <c r="L39" s="101">
        <f t="shared" si="0"/>
        <v>1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12</v>
      </c>
      <c r="F40" s="91">
        <v>12</v>
      </c>
      <c r="G40" s="91"/>
      <c r="H40" s="91">
        <v>12</v>
      </c>
      <c r="I40" s="91">
        <v>11</v>
      </c>
      <c r="J40" s="91"/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902</v>
      </c>
      <c r="F41" s="91">
        <f t="shared" ref="F41:K41" si="2">F38+F40</f>
        <v>888</v>
      </c>
      <c r="G41" s="91">
        <f t="shared" si="2"/>
        <v>0</v>
      </c>
      <c r="H41" s="91">
        <f t="shared" si="2"/>
        <v>873</v>
      </c>
      <c r="I41" s="91">
        <f>I40</f>
        <v>11</v>
      </c>
      <c r="J41" s="91">
        <f t="shared" si="2"/>
        <v>29</v>
      </c>
      <c r="K41" s="91">
        <f t="shared" si="2"/>
        <v>0</v>
      </c>
      <c r="L41" s="101">
        <f t="shared" si="0"/>
        <v>14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4520</v>
      </c>
      <c r="F42" s="91">
        <f t="shared" ref="F42:K42" si="3">F14+F22+F37+F41</f>
        <v>4247</v>
      </c>
      <c r="G42" s="91">
        <f t="shared" si="3"/>
        <v>17</v>
      </c>
      <c r="H42" s="91">
        <f t="shared" si="3"/>
        <v>4120</v>
      </c>
      <c r="I42" s="91">
        <f t="shared" si="3"/>
        <v>2580</v>
      </c>
      <c r="J42" s="91">
        <f t="shared" si="3"/>
        <v>400</v>
      </c>
      <c r="K42" s="91">
        <f t="shared" si="3"/>
        <v>16</v>
      </c>
      <c r="L42" s="101">
        <f t="shared" si="0"/>
        <v>273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Малинський районний суд Житомирської області, 
Початок періоду: 01.01.2018, Кінець періоду: 31.12.2018&amp;LA86FE0F9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8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8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77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7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3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15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9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3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3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16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144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4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11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35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22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378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68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33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33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11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>
        <v>4</v>
      </c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>
        <v>1</v>
      </c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1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78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7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7</v>
      </c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/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7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2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firstPageNumber="3" orientation="portrait" useFirstPageNumber="1" r:id="rId1"/>
  <headerFooter>
    <oddFooter>&amp;R&amp;P&amp;C&amp;CФорма № 1-мзс, Підрозділ: Малинський районний суд Житомирської області, 
Початок періоду: 01.01.2018, Кінець періоду: 31.12.2018&amp;LA86FE0F9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ColWidth="9.109375" defaultRowHeight="13.2"/>
  <cols>
    <col min="1" max="1" width="5.10937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9" style="1" customWidth="1"/>
    <col min="6" max="6" width="9.109375" style="1" customWidth="1"/>
    <col min="7" max="7" width="9.5546875" style="1" customWidth="1"/>
    <col min="8" max="8" width="8.109375" style="1" customWidth="1"/>
    <col min="9" max="9" width="13" style="1" customWidth="1"/>
    <col min="10" max="16384" width="9.10937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151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108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16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3</v>
      </c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28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2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4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3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1</v>
      </c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>
        <v>1</v>
      </c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2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418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25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10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4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12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199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4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9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340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1057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708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11509584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8614266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21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6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270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17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1799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9600413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663799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6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4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6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1486</v>
      </c>
      <c r="F58" s="96">
        <v>42</v>
      </c>
      <c r="G58" s="96">
        <v>7</v>
      </c>
      <c r="H58" s="96"/>
      <c r="I58" s="96">
        <v>1</v>
      </c>
    </row>
    <row r="59" spans="1:9" ht="13.5" customHeight="1">
      <c r="A59" s="258" t="s">
        <v>31</v>
      </c>
      <c r="B59" s="258"/>
      <c r="C59" s="258"/>
      <c r="D59" s="258"/>
      <c r="E59" s="96">
        <v>172</v>
      </c>
      <c r="F59" s="96">
        <v>6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1352</v>
      </c>
      <c r="F60" s="96">
        <v>174</v>
      </c>
      <c r="G60" s="96">
        <v>6</v>
      </c>
      <c r="H60" s="96"/>
      <c r="I60" s="96">
        <v>1</v>
      </c>
    </row>
    <row r="61" spans="1:9" ht="13.5" customHeight="1">
      <c r="A61" s="190" t="s">
        <v>115</v>
      </c>
      <c r="B61" s="190"/>
      <c r="C61" s="190"/>
      <c r="D61" s="190"/>
      <c r="E61" s="96">
        <v>870</v>
      </c>
      <c r="F61" s="96">
        <v>3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Малинський районний суд Житомирської області, 
Початок періоду: 01.01.2018, Кінець періоду: 31.12.2018&amp;LA86FE0F9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0.04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8.771929824561403E-2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2.5862068965517241E-2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0.97009653873322343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1030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1130</v>
      </c>
    </row>
    <row r="11" spans="1:4" ht="16.5" customHeight="1">
      <c r="A11" s="213" t="s">
        <v>65</v>
      </c>
      <c r="B11" s="215"/>
      <c r="C11" s="14">
        <v>9</v>
      </c>
      <c r="D11" s="94">
        <v>27</v>
      </c>
    </row>
    <row r="12" spans="1:4" ht="16.5" customHeight="1">
      <c r="A12" s="300" t="s">
        <v>110</v>
      </c>
      <c r="B12" s="300"/>
      <c r="C12" s="14">
        <v>10</v>
      </c>
      <c r="D12" s="94">
        <v>14</v>
      </c>
    </row>
    <row r="13" spans="1:4" ht="16.5" customHeight="1">
      <c r="A13" s="300" t="s">
        <v>31</v>
      </c>
      <c r="B13" s="300"/>
      <c r="C13" s="14">
        <v>11</v>
      </c>
      <c r="D13" s="94">
        <v>28</v>
      </c>
    </row>
    <row r="14" spans="1:4" ht="16.5" customHeight="1">
      <c r="A14" s="300" t="s">
        <v>111</v>
      </c>
      <c r="B14" s="300"/>
      <c r="C14" s="14">
        <v>12</v>
      </c>
      <c r="D14" s="94">
        <v>45</v>
      </c>
    </row>
    <row r="15" spans="1:4" ht="16.5" customHeight="1">
      <c r="A15" s="300" t="s">
        <v>115</v>
      </c>
      <c r="B15" s="300"/>
      <c r="C15" s="14">
        <v>13</v>
      </c>
      <c r="D15" s="94">
        <v>18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Малинський районний суд Житомирської області, 
Початок періоду: 01.01.2018, Кінець періоду: 31.12.2018&amp;LA86FE0F9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FrimeCom</cp:lastModifiedBy>
  <cp:lastPrinted>2018-03-28T07:45:37Z</cp:lastPrinted>
  <dcterms:created xsi:type="dcterms:W3CDTF">2004-04-20T14:33:35Z</dcterms:created>
  <dcterms:modified xsi:type="dcterms:W3CDTF">2019-02-19T09:33:29Z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A86FE0F9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