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<sst xmlns="http://schemas.openxmlformats.org/spreadsheetml/2006/main" count="277" uniqueCount="209">
  <si>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</si>
  <si>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</si>
  <si>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</si>
  <si>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</si>
  <si>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</si>
  <si>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</si>
  <si>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</si>
  <si>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</si>
  <si>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</si>
  <si>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</si>
  <si>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</si>
  <si>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</si>
  <si>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</si>
  <si>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</si>
  <si>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</si>
  <si>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</si>
  <si>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</si>
  <si>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</si>
  <si>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</si>
  <si>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</si>
  <si>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</si>
  <si>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</si>
  <si>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</si>
  <si>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</si>
  <si>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</si>
  <si>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</si>
  <si>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</si>
  <si>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</si>
  <si>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</si>
  <si>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</si>
  <si>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</si>
  <si>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</si>
  <si>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</si>
  <si>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</si>
  <si>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</si>
  <si>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</si>
  <si>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</si>
  <si>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</si>
  <si>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</si>
  <si>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</si>
  <si>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</si>
  <si>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</si>
  <si>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</si>
  <si>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</si>
  <si>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</si>
  <si>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</si>
  <si>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</si>
  <si>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</si>
  <si>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</si>
  <si>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</si>
  <si>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</si>
  <si>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</si>
  <si>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</si>
  <si>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</si>
  <si>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</si>
  <si>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</si>
  <si>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</si>
  <si>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</si>
  <si>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</si>
  <si>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</si>
  <si>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</si>
  <si>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</si>
  <si>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</si>
  <si>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</si>
  <si>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</si>
  <si>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</si>
  <si>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</si>
  <si>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</si>
  <si>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</si>
  <si>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</si>
  <si>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</si>
  <si>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</si>
  <si>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</si>
  <si>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</si>
  <si>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</si>
  <si>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</si>
  <si>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</si>
  <si>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</si>
  <si>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</si>
  <si>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</si>
  <si>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</si>
  <si>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</si>
  <si>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</si>
  <si>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</si>
  <si>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</si>
  <si>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</si>
  <si>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</si>
  <si>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</si>
  <si>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</si>
  <si>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</si>
  <si>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</si>
  <si>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</si>
  <si>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</si>
  <si>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</si>
  <si>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</si>
  <si>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</si>
  <si>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</si>
  <si>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</si>
  <si>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</si>
  <si>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</si>
  <si>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</si>
  <si>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</si>
  <si>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</si>
  <si>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</si>
  <si>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</si>
  <si>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</si>
  <si>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</si>
  <si>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</si>
  <si>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</si>
  <si>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</si>
  <si>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</si>
  <si>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</si>
  <si>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</si>
  <si>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</si>
  <si>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</si>
  <si>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</si>
  <si>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</si>
  <si>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</si>
  <si>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</si>
  <si>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</si>
  <si>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</si>
  <si>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</si>
  <si>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</si>
  <si>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</si>
  <si>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</si>
  <si>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</si>
  <si>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</si>
  <si>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</si>
  <si>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</si>
  <si>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</si>
  <si>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</si>
  <si>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</si>
  <si>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</si>
  <si>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</si>
  <si>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</si>
  <si>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</si>
  <si>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</si>
  <si>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</si>
  <si>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</si>
  <si>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</si>
  <si>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</si>
  <si>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</si>
  <si>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</si>
  <si>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</si>
  <si>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</si>
  <si>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</si>
  <si>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</si>
  <si>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</si>
  <si>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</si>
  <si>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</si>
  <si>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</si>
  <si>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</si>
  <si>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</si>
  <si>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</si>
  <si>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</si>
  <si>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</si>
  <si>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</si>
  <si>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</si>
  <si>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</si>
  <si>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</si>
  <si>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</si>
  <si>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</si>
  <si>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</si>
  <si>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</si>
  <si>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</si>
  <si>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</si>
  <si>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</si>
  <si>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</si>
  <si>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</si>
  <si>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</si>
  <si>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</si>
  <si>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</si>
  <si>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</si>
  <si>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</si>
  <si>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</si>
  <si>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</si>
  <si>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</si>
  <si>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</si>
  <si>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</si>
  <si>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</si>
  <si>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</si>
  <si>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</si>
  <si>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</si>
  <si>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</si>
  <si>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</si>
  <si>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</si>
  <si>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</si>
  <si>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</si>
  <si>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</si>
  <si>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</si>
  <si>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</si>
  <si>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</si>
  <si>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</si>
  <si>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</si>
  <si>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</si>
  <si>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</si>
  <si>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</si>
  <si>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</si>
  <si>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</si>
  <si>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</si>
  <si>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</si>
  <si>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</si>
  <si>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</si>
  <si>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</si>
  <si>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</si>
  <si>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</si>
  <si>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А.О.Тимошенко</t>
  </si>
  <si>
    <t>К.В. Кухтенко</t>
  </si>
  <si>
    <t>9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</si>
</sst>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3" fillId="0" borderId="0" xfId="0" applyFont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Normal="115" zoomScaleSheetLayoutView="130" workbookViewId="0" topLeftCell="A37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&amp;L7D04AF05&amp;C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5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174</v>
      </c>
      <c r="F6" s="90">
        <v>90</v>
      </c>
      <c r="G6" s="90">
        <v>1</v>
      </c>
      <c r="H6" s="90">
        <v>101</v>
      </c>
      <c r="I6" s="90" t="s">
        <v>172</v>
      </c>
      <c r="J6" s="90">
        <v>73</v>
      </c>
      <c r="K6" s="91">
        <v>16</v>
      </c>
      <c r="L6" s="101">
        <f aca="true" t="shared" si="0" ref="L6:L11">E6-F6</f>
        <v>84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893</v>
      </c>
      <c r="F7" s="90">
        <v>876</v>
      </c>
      <c r="G7" s="90"/>
      <c r="H7" s="90">
        <v>890</v>
      </c>
      <c r="I7" s="90">
        <v>793</v>
      </c>
      <c r="J7" s="90">
        <v>3</v>
      </c>
      <c r="K7" s="91"/>
      <c r="L7" s="101">
        <f t="shared" si="0"/>
        <v>17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81</v>
      </c>
      <c r="F9" s="90">
        <v>69</v>
      </c>
      <c r="G9" s="90">
        <v>1</v>
      </c>
      <c r="H9" s="90">
        <v>73</v>
      </c>
      <c r="I9" s="90">
        <v>65</v>
      </c>
      <c r="J9" s="90">
        <v>8</v>
      </c>
      <c r="K9" s="91"/>
      <c r="L9" s="101">
        <f t="shared" si="0"/>
        <v>12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15</v>
      </c>
      <c r="F12" s="90">
        <v>15</v>
      </c>
      <c r="G12" s="90"/>
      <c r="H12" s="90">
        <v>15</v>
      </c>
      <c r="I12" s="90">
        <v>12</v>
      </c>
      <c r="J12" s="90"/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aca="true" t="shared" si="2" ref="E15:K15">SUM(E6:E14)</f>
        <v>1164</v>
      </c>
      <c r="F15" s="104">
        <f t="shared" si="2"/>
        <v>1051</v>
      </c>
      <c r="G15" s="104">
        <f t="shared" si="2"/>
        <v>2</v>
      </c>
      <c r="H15" s="104">
        <f t="shared" si="2"/>
        <v>1080</v>
      </c>
      <c r="I15" s="104">
        <f t="shared" si="2"/>
        <v>871</v>
      </c>
      <c r="J15" s="104">
        <f t="shared" si="2"/>
        <v>84</v>
      </c>
      <c r="K15" s="104">
        <f t="shared" si="2"/>
        <v>16</v>
      </c>
      <c r="L15" s="101">
        <f t="shared" si="1"/>
        <v>113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28</v>
      </c>
      <c r="F16" s="92">
        <v>28</v>
      </c>
      <c r="G16" s="92"/>
      <c r="H16" s="92">
        <v>25</v>
      </c>
      <c r="I16" s="92">
        <v>19</v>
      </c>
      <c r="J16" s="92">
        <v>3</v>
      </c>
      <c r="K16" s="91"/>
      <c r="L16" s="101">
        <f t="shared" si="1"/>
        <v>0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22</v>
      </c>
      <c r="F17" s="92">
        <v>20</v>
      </c>
      <c r="G17" s="92">
        <v>1</v>
      </c>
      <c r="H17" s="92">
        <v>14</v>
      </c>
      <c r="I17" s="92">
        <v>10</v>
      </c>
      <c r="J17" s="92">
        <v>8</v>
      </c>
      <c r="K17" s="91"/>
      <c r="L17" s="101">
        <f t="shared" si="1"/>
        <v>2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241</v>
      </c>
      <c r="F19" s="91">
        <v>218</v>
      </c>
      <c r="G19" s="91"/>
      <c r="H19" s="91">
        <v>215</v>
      </c>
      <c r="I19" s="91">
        <v>212</v>
      </c>
      <c r="J19" s="91">
        <v>26</v>
      </c>
      <c r="K19" s="91"/>
      <c r="L19" s="101">
        <f t="shared" si="1"/>
        <v>23</v>
      </c>
    </row>
    <row r="20" spans="1:12" ht="24" customHeight="1">
      <c r="A20" s="172"/>
      <c r="B20" s="162" t="s">
        <v>179</v>
      </c>
      <c r="C20" s="163"/>
      <c r="D20" s="43">
        <v>15</v>
      </c>
      <c r="E20" s="91">
        <v>2</v>
      </c>
      <c r="F20" s="91">
        <v>2</v>
      </c>
      <c r="G20" s="91"/>
      <c r="H20" s="91">
        <v>1</v>
      </c>
      <c r="I20" s="91"/>
      <c r="J20" s="91">
        <v>1</v>
      </c>
      <c r="K20" s="91"/>
      <c r="L20" s="101">
        <f t="shared" si="1"/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274</v>
      </c>
      <c r="F24" s="91">
        <v>249</v>
      </c>
      <c r="G24" s="91">
        <v>1</v>
      </c>
      <c r="H24" s="91">
        <v>236</v>
      </c>
      <c r="I24" s="91">
        <v>222</v>
      </c>
      <c r="J24" s="91">
        <v>38</v>
      </c>
      <c r="K24" s="91"/>
      <c r="L24" s="101">
        <f t="shared" si="3"/>
        <v>25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73</v>
      </c>
      <c r="F25" s="91">
        <v>73</v>
      </c>
      <c r="G25" s="91"/>
      <c r="H25" s="91">
        <v>73</v>
      </c>
      <c r="I25" s="91">
        <v>65</v>
      </c>
      <c r="J25" s="91"/>
      <c r="K25" s="91"/>
      <c r="L25" s="101">
        <f t="shared" si="3"/>
        <v>0</v>
      </c>
    </row>
    <row r="26" spans="1:12" ht="22.5" customHeight="1">
      <c r="A26" s="165"/>
      <c r="B26" s="162" t="s">
        <v>130</v>
      </c>
      <c r="C26" s="163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398</v>
      </c>
      <c r="F27" s="91">
        <v>379</v>
      </c>
      <c r="G27" s="91">
        <v>1</v>
      </c>
      <c r="H27" s="91">
        <v>388</v>
      </c>
      <c r="I27" s="91">
        <v>365</v>
      </c>
      <c r="J27" s="91">
        <v>10</v>
      </c>
      <c r="K27" s="91"/>
      <c r="L27" s="101">
        <f t="shared" si="3"/>
        <v>19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562</v>
      </c>
      <c r="F28" s="91">
        <v>369</v>
      </c>
      <c r="G28" s="91">
        <v>3</v>
      </c>
      <c r="H28" s="91">
        <v>408</v>
      </c>
      <c r="I28" s="91">
        <v>352</v>
      </c>
      <c r="J28" s="91">
        <v>154</v>
      </c>
      <c r="K28" s="91">
        <v>6</v>
      </c>
      <c r="L28" s="101">
        <f t="shared" si="3"/>
        <v>193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44</v>
      </c>
      <c r="F29" s="91">
        <v>43</v>
      </c>
      <c r="G29" s="91"/>
      <c r="H29" s="91">
        <v>44</v>
      </c>
      <c r="I29" s="91">
        <v>35</v>
      </c>
      <c r="J29" s="91"/>
      <c r="K29" s="91"/>
      <c r="L29" s="101">
        <f t="shared" si="3"/>
        <v>1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47</v>
      </c>
      <c r="F30" s="91">
        <v>35</v>
      </c>
      <c r="G30" s="91"/>
      <c r="H30" s="91">
        <v>37</v>
      </c>
      <c r="I30" s="91">
        <v>34</v>
      </c>
      <c r="J30" s="91">
        <v>10</v>
      </c>
      <c r="K30" s="91"/>
      <c r="L30" s="101">
        <f t="shared" si="3"/>
        <v>12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4</v>
      </c>
      <c r="F31" s="91">
        <v>2</v>
      </c>
      <c r="G31" s="91"/>
      <c r="H31" s="91">
        <v>4</v>
      </c>
      <c r="I31" s="91">
        <v>2</v>
      </c>
      <c r="J31" s="91"/>
      <c r="K31" s="91"/>
      <c r="L31" s="101">
        <f t="shared" si="3"/>
        <v>2</v>
      </c>
    </row>
    <row r="32" spans="1:12" ht="24" customHeight="1">
      <c r="A32" s="165"/>
      <c r="B32" s="162" t="s">
        <v>180</v>
      </c>
      <c r="C32" s="163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10</v>
      </c>
      <c r="F35" s="91">
        <v>10</v>
      </c>
      <c r="G35" s="91"/>
      <c r="H35" s="91">
        <v>10</v>
      </c>
      <c r="I35" s="91">
        <v>9</v>
      </c>
      <c r="J35" s="91"/>
      <c r="K35" s="91"/>
      <c r="L35" s="101">
        <f aca="true" t="shared" si="4" ref="L35:L43">E35-F35</f>
        <v>0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39</v>
      </c>
      <c r="F36" s="91">
        <v>35</v>
      </c>
      <c r="G36" s="91"/>
      <c r="H36" s="91">
        <v>35</v>
      </c>
      <c r="I36" s="91">
        <v>25</v>
      </c>
      <c r="J36" s="91">
        <v>4</v>
      </c>
      <c r="K36" s="91">
        <v>1</v>
      </c>
      <c r="L36" s="101">
        <f t="shared" si="4"/>
        <v>4</v>
      </c>
    </row>
    <row r="37" spans="1:12" ht="39" customHeight="1">
      <c r="A37" s="165"/>
      <c r="B37" s="162" t="s">
        <v>144</v>
      </c>
      <c r="C37" s="163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65"/>
      <c r="B38" s="162" t="s">
        <v>204</v>
      </c>
      <c r="C38" s="163"/>
      <c r="D38" s="43">
        <v>33</v>
      </c>
      <c r="E38" s="91">
        <v>2</v>
      </c>
      <c r="F38" s="91">
        <v>1</v>
      </c>
      <c r="G38" s="91"/>
      <c r="H38" s="91">
        <v>2</v>
      </c>
      <c r="I38" s="91"/>
      <c r="J38" s="91"/>
      <c r="K38" s="91"/>
      <c r="L38" s="101">
        <f t="shared" si="4"/>
        <v>1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779</v>
      </c>
      <c r="F40" s="91">
        <v>567</v>
      </c>
      <c r="G40" s="91">
        <v>3</v>
      </c>
      <c r="H40" s="91">
        <v>601</v>
      </c>
      <c r="I40" s="91">
        <v>487</v>
      </c>
      <c r="J40" s="91">
        <v>178</v>
      </c>
      <c r="K40" s="91">
        <v>7</v>
      </c>
      <c r="L40" s="101">
        <f t="shared" si="4"/>
        <v>212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632</v>
      </c>
      <c r="F41" s="91">
        <v>605</v>
      </c>
      <c r="G41" s="91"/>
      <c r="H41" s="91">
        <v>577</v>
      </c>
      <c r="I41" s="91" t="s">
        <v>172</v>
      </c>
      <c r="J41" s="91">
        <v>55</v>
      </c>
      <c r="K41" s="91"/>
      <c r="L41" s="101">
        <f t="shared" si="4"/>
        <v>27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24</v>
      </c>
      <c r="F42" s="91">
        <v>23</v>
      </c>
      <c r="G42" s="91"/>
      <c r="H42" s="91">
        <v>23</v>
      </c>
      <c r="I42" s="91" t="s">
        <v>172</v>
      </c>
      <c r="J42" s="91">
        <v>1</v>
      </c>
      <c r="K42" s="91"/>
      <c r="L42" s="101">
        <f t="shared" si="4"/>
        <v>1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4</v>
      </c>
      <c r="F43" s="91">
        <v>4</v>
      </c>
      <c r="G43" s="91"/>
      <c r="H43" s="91">
        <v>4</v>
      </c>
      <c r="I43" s="91">
        <v>4</v>
      </c>
      <c r="J43" s="91"/>
      <c r="K43" s="91"/>
      <c r="L43" s="101">
        <f t="shared" si="4"/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636</v>
      </c>
      <c r="F45" s="91">
        <f aca="true" t="shared" si="5" ref="F45:K45">F41+F43+F44</f>
        <v>609</v>
      </c>
      <c r="G45" s="91">
        <f t="shared" si="5"/>
        <v>0</v>
      </c>
      <c r="H45" s="91">
        <f t="shared" si="5"/>
        <v>581</v>
      </c>
      <c r="I45" s="91">
        <f>I43+I44</f>
        <v>4</v>
      </c>
      <c r="J45" s="91">
        <f t="shared" si="5"/>
        <v>55</v>
      </c>
      <c r="K45" s="91">
        <f t="shared" si="5"/>
        <v>0</v>
      </c>
      <c r="L45" s="101">
        <f>E45-F45</f>
        <v>27</v>
      </c>
    </row>
    <row r="46" spans="1:12" ht="15">
      <c r="A46" s="160" t="s">
        <v>189</v>
      </c>
      <c r="B46" s="160"/>
      <c r="C46" s="160"/>
      <c r="D46" s="43">
        <v>41</v>
      </c>
      <c r="E46" s="91">
        <f>E15+E24+E40+E45</f>
        <v>2853</v>
      </c>
      <c r="F46" s="91">
        <f aca="true" t="shared" si="6" ref="F46:K46">F15+F24+F40+F45</f>
        <v>2476</v>
      </c>
      <c r="G46" s="91">
        <f t="shared" si="6"/>
        <v>6</v>
      </c>
      <c r="H46" s="91">
        <f t="shared" si="6"/>
        <v>2498</v>
      </c>
      <c r="I46" s="91">
        <f t="shared" si="6"/>
        <v>1584</v>
      </c>
      <c r="J46" s="91">
        <f t="shared" si="6"/>
        <v>355</v>
      </c>
      <c r="K46" s="91">
        <f t="shared" si="6"/>
        <v>23</v>
      </c>
      <c r="L46" s="101">
        <f>E46-F46</f>
        <v>377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&amp;L7D04AF05&amp;CФорма № 1-мзс, Підрозділ: Малинський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="60" zoomScalePageLayoutView="0" workbookViewId="0" topLeftCell="A19">
      <selection activeCell="F35" sqref="F35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9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9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64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/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5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16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13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3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/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/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4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103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/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/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3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14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11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152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66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31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16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/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34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7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7</v>
      </c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/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7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3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1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10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  <c r="J53" s="319">
        <v>2</v>
      </c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78" r:id="rId1"/>
  <headerFooter>
    <oddFooter>&amp;L7D04AF05&amp;CФорма № 1-мзс, Підрозділ: Малинський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view="pageBreakPreview" zoomScaleSheetLayoutView="100" workbookViewId="0" topLeftCell="A46">
      <selection activeCell="G75" sqref="G7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101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76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10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>
        <v>1</v>
      </c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22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>
        <v>1</v>
      </c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>
        <v>2</v>
      </c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/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/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2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216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15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5</v>
      </c>
      <c r="K22" s="5"/>
    </row>
    <row r="23" spans="1:11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/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/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6</v>
      </c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270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>
        <v>4</v>
      </c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2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4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145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491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288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/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5317396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3578050</v>
      </c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7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/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94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11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6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1036</v>
      </c>
      <c r="F55" s="96">
        <v>39</v>
      </c>
      <c r="G55" s="96">
        <v>4</v>
      </c>
      <c r="H55" s="96">
        <v>1</v>
      </c>
      <c r="I55" s="96"/>
    </row>
    <row r="56" spans="1:9" ht="13.5" customHeight="1">
      <c r="A56" s="270" t="s">
        <v>31</v>
      </c>
      <c r="B56" s="270"/>
      <c r="C56" s="270"/>
      <c r="D56" s="270"/>
      <c r="E56" s="96">
        <v>229</v>
      </c>
      <c r="F56" s="96">
        <v>7</v>
      </c>
      <c r="G56" s="96"/>
      <c r="H56" s="96"/>
      <c r="I56" s="96"/>
    </row>
    <row r="57" spans="1:9" ht="13.5" customHeight="1">
      <c r="A57" s="270" t="s">
        <v>107</v>
      </c>
      <c r="B57" s="270"/>
      <c r="C57" s="270"/>
      <c r="D57" s="270"/>
      <c r="E57" s="96">
        <v>484</v>
      </c>
      <c r="F57" s="96">
        <v>111</v>
      </c>
      <c r="G57" s="96">
        <v>5</v>
      </c>
      <c r="H57" s="96">
        <v>1</v>
      </c>
      <c r="I57" s="96"/>
    </row>
    <row r="58" spans="1:9" ht="13.5" customHeight="1">
      <c r="A58" s="201" t="s">
        <v>111</v>
      </c>
      <c r="B58" s="201"/>
      <c r="C58" s="201"/>
      <c r="D58" s="201"/>
      <c r="E58" s="96">
        <v>579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6.25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922</v>
      </c>
      <c r="G62" s="114">
        <v>4544537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532</v>
      </c>
      <c r="G63" s="113">
        <v>4148625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390</v>
      </c>
      <c r="G64" s="113">
        <v>395912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443</v>
      </c>
      <c r="G65" s="112">
        <v>320202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8" r:id="rId1"/>
  <headerFooter alignWithMargins="0">
    <oddFooter>&amp;L7D04AF05&amp;CФорма № 1-мзс, Підрозділ: Малинський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60" zoomScalePageLayoutView="0" workbookViewId="0" topLeftCell="A3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6.47887323943662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19.047619047619047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3.932584269662921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100.88852988691438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832.6666666666666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951</v>
      </c>
    </row>
    <row r="11" spans="1:4" ht="16.5" customHeight="1">
      <c r="A11" s="224" t="s">
        <v>63</v>
      </c>
      <c r="B11" s="226"/>
      <c r="C11" s="14">
        <v>9</v>
      </c>
      <c r="D11" s="94">
        <v>26</v>
      </c>
    </row>
    <row r="12" spans="1:4" ht="16.5" customHeight="1">
      <c r="A12" s="316" t="s">
        <v>106</v>
      </c>
      <c r="B12" s="316"/>
      <c r="C12" s="14">
        <v>10</v>
      </c>
      <c r="D12" s="94">
        <v>14</v>
      </c>
    </row>
    <row r="13" spans="1:4" ht="16.5" customHeight="1">
      <c r="A13" s="316" t="s">
        <v>31</v>
      </c>
      <c r="B13" s="316"/>
      <c r="C13" s="14">
        <v>11</v>
      </c>
      <c r="D13" s="94">
        <v>22</v>
      </c>
    </row>
    <row r="14" spans="1:4" ht="16.5" customHeight="1">
      <c r="A14" s="316" t="s">
        <v>107</v>
      </c>
      <c r="B14" s="316"/>
      <c r="C14" s="14">
        <v>12</v>
      </c>
      <c r="D14" s="94">
        <v>59</v>
      </c>
    </row>
    <row r="15" spans="1:4" ht="16.5" customHeight="1">
      <c r="A15" s="316" t="s">
        <v>111</v>
      </c>
      <c r="B15" s="316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/>
      <c r="D23" s="318"/>
    </row>
    <row r="24" spans="1:4" ht="12.75">
      <c r="A24" s="69" t="s">
        <v>103</v>
      </c>
      <c r="B24" s="88"/>
      <c r="C24" s="305"/>
      <c r="D24" s="305"/>
    </row>
    <row r="25" spans="1:4" ht="12.75">
      <c r="A25" s="68" t="s">
        <v>104</v>
      </c>
      <c r="B25" s="89"/>
      <c r="C25" s="305"/>
      <c r="D25" s="305"/>
    </row>
    <row r="26" ht="15.75" customHeight="1"/>
    <row r="27" spans="3:4" ht="12.75" customHeight="1">
      <c r="C27" s="315" t="s">
        <v>208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&amp;L7D04AF05&amp;CФорма № 1-мзс, Підрозділ: Малинський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2019-07-10T06:20:05Z</cp:lastPrinted>
  <dcterms:created xsi:type="dcterms:W3CDTF">2004-04-20T14:33:35Z</dcterms:created>
  <dcterms:modified xsi:type="dcterms:W3CDTF">2019-07-10T06:20:10Z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7D04AF05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