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<sst xmlns="http://schemas.openxmlformats.org/spreadsheetml/2006/main" count="277" uniqueCount="209">
  <si>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</si>
  <si>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</si>
  <si>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</si>
  <si>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</si>
  <si>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</si>
  <si>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</si>
  <si>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</si>
  <si>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</si>
  <si>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</si>
  <si>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</si>
  <si>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</si>
  <si>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</si>
  <si>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</si>
  <si>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</si>
  <si>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</si>
  <si>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</si>
  <si>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</si>
  <si>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</si>
  <si>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</si>
  <si>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</si>
  <si>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</si>
  <si>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</si>
  <si>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</si>
  <si>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</si>
  <si>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</si>
  <si>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</si>
  <si>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</si>
  <si>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</si>
  <si>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</si>
  <si>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</si>
  <si>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</si>
  <si>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</si>
  <si>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</si>
  <si>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</si>
  <si>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</si>
  <si>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</si>
  <si>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</si>
  <si>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</si>
  <si>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</si>
  <si>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</si>
  <si>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</si>
  <si>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</si>
  <si>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</si>
  <si>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</si>
  <si>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</si>
  <si>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</si>
  <si>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</si>
  <si>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</si>
  <si>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</si>
  <si>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</si>
  <si>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</si>
  <si>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</si>
  <si>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</si>
  <si>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</si>
  <si>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</si>
  <si>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</si>
  <si>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</si>
  <si>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</si>
  <si>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</si>
  <si>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</si>
  <si>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</si>
  <si>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</si>
  <si>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</si>
  <si>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</si>
  <si>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</si>
  <si>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</si>
  <si>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</si>
  <si>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</si>
  <si>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</si>
  <si>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</si>
  <si>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</si>
  <si>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</si>
  <si>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</si>
  <si>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</si>
  <si>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</si>
  <si>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</si>
  <si>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</si>
  <si>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</si>
  <si>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</si>
  <si>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</si>
  <si>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</si>
  <si>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</si>
  <si>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</si>
  <si>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</si>
  <si>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</si>
  <si>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</si>
  <si>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</si>
  <si>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</si>
  <si>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</si>
  <si>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</si>
  <si>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</si>
  <si>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</si>
  <si>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</si>
  <si>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</si>
  <si>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</si>
  <si>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</si>
  <si>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</si>
  <si>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</si>
  <si>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</si>
  <si>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</si>
  <si>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</si>
  <si>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</si>
  <si>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</si>
  <si>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</si>
  <si>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</si>
  <si>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</si>
  <si>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</si>
  <si>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</si>
  <si>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</si>
  <si>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</si>
  <si>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</si>
  <si>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</si>
  <si>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</si>
  <si>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</si>
  <si>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</si>
  <si>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</si>
  <si>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</si>
  <si>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</si>
  <si>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</si>
  <si>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</si>
  <si>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</si>
  <si>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</si>
  <si>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</si>
  <si>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</si>
  <si>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</si>
  <si>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</si>
  <si>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</si>
  <si>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</si>
  <si>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</si>
  <si>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</si>
  <si>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</si>
  <si>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</si>
  <si>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</si>
  <si>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</si>
  <si>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</si>
  <si>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</si>
  <si>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</si>
  <si>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</si>
  <si>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</si>
  <si>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</si>
  <si>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</si>
  <si>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</si>
  <si>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</si>
  <si>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</si>
  <si>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</si>
  <si>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</si>
  <si>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</si>
  <si>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</si>
  <si>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</si>
  <si>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</si>
  <si>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</si>
  <si>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</si>
  <si>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</si>
  <si>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</si>
  <si>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</si>
  <si>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</si>
  <si>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</si>
  <si>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</si>
  <si>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</si>
  <si>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</si>
  <si>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</si>
  <si>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</si>
  <si>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</si>
  <si>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</si>
  <si>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</si>
  <si>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</si>
  <si>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</si>
  <si>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</si>
  <si>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</si>
  <si>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</si>
  <si>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</si>
  <si>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</si>
  <si>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</si>
  <si>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</si>
  <si>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</si>
  <si>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</si>
  <si>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</si>
  <si>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</si>
  <si>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</si>
  <si>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</si>
  <si>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</si>
  <si>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</si>
  <si>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</si>
  <si>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</si>
  <si>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</si>
  <si>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</si>
  <si>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</si>
  <si>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</si>
  <si>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</si>
  <si>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</si>
  <si>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</si>
  <si>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</si>
  <si>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</si>
  <si>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</si>
  <si>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</si>
  <si>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</si>
  <si>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</si>
  <si>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</si>
  <si>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</si>
  <si>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</si>
  <si>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</si>
  <si>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</si>
  <si>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Малинський районний суд Житомирської області</t>
  </si>
  <si>
    <t>11603.м. Малин.пл. Соборна 8</t>
  </si>
  <si>
    <t>Доручення судів України / іноземних судів</t>
  </si>
  <si>
    <t xml:space="preserve">Розглянуто справ судом присяжних </t>
  </si>
  <si>
    <t>А.О.Тимошенко</t>
  </si>
  <si>
    <t>К.В. Кухтенко</t>
  </si>
  <si>
    <t>6 квітня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</si>
</sst>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&amp;L98A1C055&amp;C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167</v>
      </c>
      <c r="F6" s="90">
        <v>87</v>
      </c>
      <c r="G6" s="90">
        <v>3</v>
      </c>
      <c r="H6" s="90">
        <v>67</v>
      </c>
      <c r="I6" s="90" t="s">
        <v>172</v>
      </c>
      <c r="J6" s="90">
        <v>100</v>
      </c>
      <c r="K6" s="91">
        <v>21</v>
      </c>
      <c r="L6" s="101">
        <f>E6-F6</f>
        <v>80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269</v>
      </c>
      <c r="F7" s="90">
        <v>262</v>
      </c>
      <c r="G7" s="90"/>
      <c r="H7" s="90">
        <v>246</v>
      </c>
      <c r="I7" s="90">
        <v>192</v>
      </c>
      <c r="J7" s="90">
        <v>23</v>
      </c>
      <c r="K7" s="91"/>
      <c r="L7" s="101">
        <f>E7-F7</f>
        <v>7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29</v>
      </c>
      <c r="F9" s="90">
        <v>29</v>
      </c>
      <c r="G9" s="90"/>
      <c r="H9" s="90">
        <v>24</v>
      </c>
      <c r="I9" s="90">
        <v>19</v>
      </c>
      <c r="J9" s="90">
        <v>5</v>
      </c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>
        <v>1</v>
      </c>
      <c r="G10" s="90"/>
      <c r="H10" s="90"/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13</v>
      </c>
      <c r="F12" s="90">
        <v>12</v>
      </c>
      <c r="G12" s="90"/>
      <c r="H12" s="90">
        <v>13</v>
      </c>
      <c r="I12" s="90">
        <v>10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479</v>
      </c>
      <c r="F15" s="104">
        <f>SUM(F6:F14)</f>
        <v>391</v>
      </c>
      <c r="G15" s="104">
        <f>SUM(G6:G14)</f>
        <v>3</v>
      </c>
      <c r="H15" s="104">
        <f>SUM(H6:H14)</f>
        <v>350</v>
      </c>
      <c r="I15" s="104">
        <f>SUM(I6:I14)</f>
        <v>221</v>
      </c>
      <c r="J15" s="104">
        <f>SUM(J6:J14)</f>
        <v>129</v>
      </c>
      <c r="K15" s="104">
        <f>SUM(K6:K14)</f>
        <v>21</v>
      </c>
      <c r="L15" s="101">
        <f>E15-F15</f>
        <v>88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20</v>
      </c>
      <c r="F16" s="92">
        <v>18</v>
      </c>
      <c r="G16" s="92"/>
      <c r="H16" s="92">
        <v>19</v>
      </c>
      <c r="I16" s="92">
        <v>15</v>
      </c>
      <c r="J16" s="92">
        <v>1</v>
      </c>
      <c r="K16" s="91"/>
      <c r="L16" s="101">
        <f>E16-F16</f>
        <v>2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22</v>
      </c>
      <c r="F17" s="92">
        <v>15</v>
      </c>
      <c r="G17" s="92"/>
      <c r="H17" s="92">
        <v>15</v>
      </c>
      <c r="I17" s="92">
        <v>13</v>
      </c>
      <c r="J17" s="92">
        <v>7</v>
      </c>
      <c r="K17" s="91"/>
      <c r="L17" s="101">
        <f>E17-F17</f>
        <v>7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29</v>
      </c>
      <c r="F19" s="91">
        <v>26</v>
      </c>
      <c r="G19" s="91"/>
      <c r="H19" s="91">
        <v>29</v>
      </c>
      <c r="I19" s="91">
        <v>27</v>
      </c>
      <c r="J19" s="91"/>
      <c r="K19" s="91"/>
      <c r="L19" s="101">
        <f>E19-F19</f>
        <v>3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</v>
      </c>
      <c r="F20" s="91"/>
      <c r="G20" s="91"/>
      <c r="H20" s="91">
        <v>1</v>
      </c>
      <c r="I20" s="91"/>
      <c r="J20" s="91"/>
      <c r="K20" s="91"/>
      <c r="L20" s="101">
        <f>E20-F20</f>
        <v>1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57</v>
      </c>
      <c r="F24" s="91">
        <v>45</v>
      </c>
      <c r="G24" s="91"/>
      <c r="H24" s="91">
        <v>49</v>
      </c>
      <c r="I24" s="91">
        <v>40</v>
      </c>
      <c r="J24" s="91">
        <v>8</v>
      </c>
      <c r="K24" s="91"/>
      <c r="L24" s="101">
        <f>E24-F24</f>
        <v>12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26</v>
      </c>
      <c r="F25" s="91">
        <v>24</v>
      </c>
      <c r="G25" s="91"/>
      <c r="H25" s="91">
        <v>24</v>
      </c>
      <c r="I25" s="91">
        <v>21</v>
      </c>
      <c r="J25" s="91">
        <v>2</v>
      </c>
      <c r="K25" s="91"/>
      <c r="L25" s="101">
        <f>E25-F25</f>
        <v>2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190</v>
      </c>
      <c r="F27" s="91">
        <v>169</v>
      </c>
      <c r="G27" s="91"/>
      <c r="H27" s="91">
        <v>163</v>
      </c>
      <c r="I27" s="91">
        <v>158</v>
      </c>
      <c r="J27" s="91">
        <v>27</v>
      </c>
      <c r="K27" s="91"/>
      <c r="L27" s="101">
        <f>E27-F27</f>
        <v>21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289</v>
      </c>
      <c r="F28" s="91">
        <v>160</v>
      </c>
      <c r="G28" s="91"/>
      <c r="H28" s="91">
        <v>190</v>
      </c>
      <c r="I28" s="91">
        <v>161</v>
      </c>
      <c r="J28" s="91">
        <v>99</v>
      </c>
      <c r="K28" s="91">
        <v>5</v>
      </c>
      <c r="L28" s="101">
        <f>E28-F28</f>
        <v>129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30</v>
      </c>
      <c r="F29" s="91">
        <v>24</v>
      </c>
      <c r="G29" s="91"/>
      <c r="H29" s="91">
        <v>25</v>
      </c>
      <c r="I29" s="91">
        <v>24</v>
      </c>
      <c r="J29" s="91">
        <v>5</v>
      </c>
      <c r="K29" s="91"/>
      <c r="L29" s="101">
        <f>E29-F29</f>
        <v>6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33</v>
      </c>
      <c r="F30" s="91">
        <v>24</v>
      </c>
      <c r="G30" s="91"/>
      <c r="H30" s="91">
        <v>26</v>
      </c>
      <c r="I30" s="91">
        <v>21</v>
      </c>
      <c r="J30" s="91">
        <v>7</v>
      </c>
      <c r="K30" s="91"/>
      <c r="L30" s="101">
        <f>E30-F30</f>
        <v>9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4</v>
      </c>
      <c r="G31" s="91"/>
      <c r="H31" s="91">
        <v>3</v>
      </c>
      <c r="I31" s="91"/>
      <c r="J31" s="91">
        <v>1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4</v>
      </c>
      <c r="F34" s="91">
        <v>4</v>
      </c>
      <c r="G34" s="91"/>
      <c r="H34" s="91">
        <v>4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/>
      <c r="G35" s="91"/>
      <c r="H35" s="91">
        <v>1</v>
      </c>
      <c r="I35" s="91"/>
      <c r="J35" s="91"/>
      <c r="K35" s="91"/>
      <c r="L35" s="101">
        <f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16</v>
      </c>
      <c r="F36" s="91">
        <v>13</v>
      </c>
      <c r="G36" s="91"/>
      <c r="H36" s="91">
        <v>15</v>
      </c>
      <c r="I36" s="91">
        <v>11</v>
      </c>
      <c r="J36" s="91">
        <v>1</v>
      </c>
      <c r="K36" s="91"/>
      <c r="L36" s="101">
        <f>E36-F36</f>
        <v>3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2</v>
      </c>
      <c r="F37" s="91">
        <v>1</v>
      </c>
      <c r="G37" s="91"/>
      <c r="H37" s="91"/>
      <c r="I37" s="91"/>
      <c r="J37" s="91">
        <v>2</v>
      </c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413</v>
      </c>
      <c r="F40" s="91">
        <v>265</v>
      </c>
      <c r="G40" s="91"/>
      <c r="H40" s="91">
        <v>269</v>
      </c>
      <c r="I40" s="91">
        <v>214</v>
      </c>
      <c r="J40" s="91">
        <v>144</v>
      </c>
      <c r="K40" s="91">
        <v>5</v>
      </c>
      <c r="L40" s="101">
        <f>E40-F40</f>
        <v>148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360</v>
      </c>
      <c r="F41" s="91">
        <v>292</v>
      </c>
      <c r="G41" s="91"/>
      <c r="H41" s="91">
        <v>292</v>
      </c>
      <c r="I41" s="91" t="s">
        <v>172</v>
      </c>
      <c r="J41" s="91">
        <v>68</v>
      </c>
      <c r="K41" s="91"/>
      <c r="L41" s="101">
        <f>E41-F41</f>
        <v>68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</v>
      </c>
      <c r="F43" s="91">
        <v>2</v>
      </c>
      <c r="G43" s="91"/>
      <c r="H43" s="91">
        <v>2</v>
      </c>
      <c r="I43" s="91">
        <v>1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362</v>
      </c>
      <c r="F45" s="91">
        <f aca="true" t="shared" si="0" ref="F45:K45">F41+F43+F44</f>
        <v>294</v>
      </c>
      <c r="G45" s="91">
        <f t="shared" si="0"/>
        <v>0</v>
      </c>
      <c r="H45" s="91">
        <f t="shared" si="0"/>
        <v>294</v>
      </c>
      <c r="I45" s="91">
        <f>I43+I44</f>
        <v>1</v>
      </c>
      <c r="J45" s="91">
        <f t="shared" si="0"/>
        <v>68</v>
      </c>
      <c r="K45" s="91">
        <f t="shared" si="0"/>
        <v>0</v>
      </c>
      <c r="L45" s="101">
        <f>E45-F45</f>
        <v>68</v>
      </c>
    </row>
    <row r="46" spans="1:12" ht="15">
      <c r="A46" s="162" t="s">
        <v>189</v>
      </c>
      <c r="B46" s="162"/>
      <c r="C46" s="162"/>
      <c r="D46" s="43">
        <v>41</v>
      </c>
      <c r="E46" s="91">
        <f>E15+E24+E40+E45</f>
        <v>1311</v>
      </c>
      <c r="F46" s="91">
        <f aca="true" t="shared" si="1" ref="F46:K46">F15+F24+F40+F45</f>
        <v>995</v>
      </c>
      <c r="G46" s="91">
        <f t="shared" si="1"/>
        <v>3</v>
      </c>
      <c r="H46" s="91">
        <f t="shared" si="1"/>
        <v>962</v>
      </c>
      <c r="I46" s="91">
        <f t="shared" si="1"/>
        <v>476</v>
      </c>
      <c r="J46" s="91">
        <f t="shared" si="1"/>
        <v>349</v>
      </c>
      <c r="K46" s="91">
        <f t="shared" si="1"/>
        <v>26</v>
      </c>
      <c r="L46" s="101">
        <f>E46-F46</f>
        <v>316</v>
      </c>
    </row>
    <row r="47" spans="1:3" ht="1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&amp;L98A1C055&amp;CФорма № 1-мзс, Підрозділ: Малинський районний суд Житомирської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14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84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8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18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4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123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18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28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4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&amp;L98A1C055&amp;CФорма № 1-мзс, Підрозділ: Малинський районний суд Житомирської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67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23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3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1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129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6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5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13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53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4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64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309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104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1327622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1327161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5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35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4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340</v>
      </c>
      <c r="F55" s="96">
        <v>8</v>
      </c>
      <c r="G55" s="96">
        <v>2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43</v>
      </c>
      <c r="F56" s="96">
        <v>6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234</v>
      </c>
      <c r="F57" s="96">
        <v>31</v>
      </c>
      <c r="G57" s="96">
        <v>4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285</v>
      </c>
      <c r="F58" s="96">
        <v>9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6.25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447</v>
      </c>
      <c r="G62" s="118">
        <v>1615296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187</v>
      </c>
      <c r="G63" s="119">
        <v>1324486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260</v>
      </c>
      <c r="G64" s="119">
        <v>290810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213</v>
      </c>
      <c r="G65" s="120">
        <v>139840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9" r:id="rId1"/>
  <headerFooter alignWithMargins="0">
    <oddFooter>&amp;L98A1C055&amp;CФорма № 1-мзс, Підрозділ: Малинський районний суд Житомирської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7.4498567335243555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16.27906976744186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3.4722222222222223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96.68341708542714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320.6666666666667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437</v>
      </c>
    </row>
    <row r="11" spans="1:4" ht="16.5" customHeight="1">
      <c r="A11" s="226" t="s">
        <v>63</v>
      </c>
      <c r="B11" s="228"/>
      <c r="C11" s="14">
        <v>9</v>
      </c>
      <c r="D11" s="94">
        <v>30</v>
      </c>
    </row>
    <row r="12" spans="1:4" ht="16.5" customHeight="1">
      <c r="A12" s="318" t="s">
        <v>106</v>
      </c>
      <c r="B12" s="318"/>
      <c r="C12" s="14">
        <v>10</v>
      </c>
      <c r="D12" s="94">
        <v>12</v>
      </c>
    </row>
    <row r="13" spans="1:4" ht="16.5" customHeight="1">
      <c r="A13" s="318" t="s">
        <v>31</v>
      </c>
      <c r="B13" s="318"/>
      <c r="C13" s="14">
        <v>11</v>
      </c>
      <c r="D13" s="94">
        <v>46</v>
      </c>
    </row>
    <row r="14" spans="1:4" ht="16.5" customHeight="1">
      <c r="A14" s="318" t="s">
        <v>107</v>
      </c>
      <c r="B14" s="318"/>
      <c r="C14" s="14">
        <v>12</v>
      </c>
      <c r="D14" s="94">
        <v>58</v>
      </c>
    </row>
    <row r="15" spans="1:4" ht="16.5" customHeight="1">
      <c r="A15" s="318" t="s">
        <v>111</v>
      </c>
      <c r="B15" s="318"/>
      <c r="C15" s="14">
        <v>13</v>
      </c>
      <c r="D15" s="94">
        <v>22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&amp;L98A1C055&amp;CФорма № 1-мзс, Підрозділ: Малинський районний суд Житомирської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2020-04-13T11:11:56Z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1-мзс_00283_1.2020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98A1C055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