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<sst xmlns="http://schemas.openxmlformats.org/spreadsheetml/2006/main" count="277" uniqueCount="209">
  <si>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</si>
  <si>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</si>
  <si>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</si>
  <si>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</si>
  <si>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</si>
  <si>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</si>
  <si>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</si>
  <si>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</si>
  <si>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</si>
  <si>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</si>
  <si>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</si>
  <si>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</si>
  <si>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</si>
  <si>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</si>
  <si>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</si>
  <si>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</si>
  <si>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</si>
  <si>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</si>
  <si>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</si>
  <si>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</si>
  <si>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</si>
  <si>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</si>
  <si>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</si>
  <si>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</si>
  <si>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</si>
  <si>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</si>
  <si>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</si>
  <si>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</si>
  <si>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</si>
  <si>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</si>
  <si>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</si>
  <si>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</si>
  <si>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</si>
  <si>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</si>
  <si>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</si>
  <si>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</si>
  <si>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</si>
  <si>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</si>
  <si>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</si>
  <si>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</si>
  <si>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</si>
  <si>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</si>
  <si>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</si>
  <si>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</si>
  <si>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</si>
  <si>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</si>
  <si>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</si>
  <si>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</si>
  <si>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</si>
  <si>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</si>
  <si>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</si>
  <si>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</si>
  <si>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</si>
  <si>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</si>
  <si>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</si>
  <si>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</si>
  <si>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</si>
  <si>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</si>
  <si>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</si>
  <si>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</si>
  <si>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</si>
  <si>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</si>
  <si>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</si>
  <si>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</si>
  <si>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</si>
  <si>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</si>
  <si>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</si>
  <si>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</si>
  <si>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</si>
  <si>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</si>
  <si>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</si>
  <si>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</si>
  <si>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</si>
  <si>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</si>
  <si>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</si>
  <si>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</si>
  <si>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</si>
  <si>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</si>
  <si>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</si>
  <si>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</si>
  <si>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</si>
  <si>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</si>
  <si>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</si>
  <si>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</si>
  <si>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</si>
  <si>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</si>
  <si>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</si>
  <si>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</si>
  <si>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</si>
  <si>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</si>
  <si>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</si>
  <si>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</si>
  <si>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</si>
  <si>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</si>
  <si>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</si>
  <si>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</si>
  <si>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</si>
  <si>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</si>
  <si>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</si>
  <si>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</si>
  <si>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</si>
  <si>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</si>
  <si>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</si>
  <si>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</si>
  <si>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</si>
  <si>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</si>
  <si>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</si>
  <si>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</si>
  <si>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</si>
  <si>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</si>
  <si>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</si>
  <si>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</si>
  <si>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</si>
  <si>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</si>
  <si>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</si>
  <si>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</si>
  <si>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</si>
  <si>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</si>
  <si>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</si>
  <si>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</si>
  <si>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</si>
  <si>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</si>
  <si>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</si>
  <si>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</si>
  <si>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</si>
  <si>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</si>
  <si>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</si>
  <si>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</si>
  <si>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</si>
  <si>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</si>
  <si>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</si>
  <si>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</si>
  <si>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</si>
  <si>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</si>
  <si>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</si>
  <si>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</si>
  <si>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</si>
  <si>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</si>
  <si>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</si>
  <si>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</si>
  <si>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</si>
  <si>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</si>
  <si>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</si>
  <si>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</si>
  <si>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</si>
  <si>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</si>
  <si>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</si>
  <si>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</si>
  <si>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</si>
  <si>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</si>
  <si>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</si>
  <si>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</si>
  <si>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</si>
  <si>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</si>
  <si>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</si>
  <si>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</si>
  <si>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</si>
  <si>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</si>
  <si>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</si>
  <si>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</si>
  <si>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</si>
  <si>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</si>
  <si>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</si>
  <si>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</si>
  <si>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</si>
  <si>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</si>
  <si>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</si>
  <si>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</si>
  <si>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</si>
  <si>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</si>
  <si>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</si>
  <si>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</si>
  <si>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</si>
  <si>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</si>
  <si>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</si>
  <si>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</si>
  <si>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</si>
  <si>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</si>
  <si>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</si>
  <si>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</si>
  <si>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</si>
  <si>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</si>
  <si>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</si>
  <si>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</si>
  <si>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</si>
  <si>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</si>
  <si>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</si>
  <si>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</si>
  <si>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</si>
  <si>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</si>
  <si>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</si>
  <si>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</si>
  <si>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</si>
  <si>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</si>
  <si>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</si>
  <si>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</si>
  <si>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</si>
  <si>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</si>
  <si>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</si>
  <si>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</si>
  <si>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</si>
  <si>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</si>
  <si>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Малинський районний суд Житомирської області</t>
  </si>
  <si>
    <t>11603.м. Малин.пл. Соборна 8</t>
  </si>
  <si>
    <t>Доручення судів України / іноземних судів</t>
  </si>
  <si>
    <t xml:space="preserve">Розглянуто справ судом присяжних </t>
  </si>
  <si>
    <t>С.Д.Міхненко</t>
  </si>
  <si>
    <t>К.В. Кухтенко</t>
  </si>
  <si>
    <t>3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</si>
</sst>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&amp;LE164156B&amp;C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211</v>
      </c>
      <c r="F6" s="90">
        <v>132</v>
      </c>
      <c r="G6" s="90">
        <v>3</v>
      </c>
      <c r="H6" s="90">
        <v>120</v>
      </c>
      <c r="I6" s="90" t="s">
        <v>172</v>
      </c>
      <c r="J6" s="90">
        <v>91</v>
      </c>
      <c r="K6" s="91">
        <v>15</v>
      </c>
      <c r="L6" s="101">
        <f>E6-F6</f>
        <v>79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491</v>
      </c>
      <c r="F7" s="90">
        <v>484</v>
      </c>
      <c r="G7" s="90"/>
      <c r="H7" s="90">
        <v>478</v>
      </c>
      <c r="I7" s="90">
        <v>382</v>
      </c>
      <c r="J7" s="90">
        <v>13</v>
      </c>
      <c r="K7" s="91"/>
      <c r="L7" s="101">
        <f>E7-F7</f>
        <v>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52</v>
      </c>
      <c r="F9" s="90">
        <v>52</v>
      </c>
      <c r="G9" s="90"/>
      <c r="H9" s="90">
        <v>47</v>
      </c>
      <c r="I9" s="90">
        <v>38</v>
      </c>
      <c r="J9" s="90">
        <v>5</v>
      </c>
      <c r="K9" s="91"/>
      <c r="L9" s="101">
        <f>E9-F9</f>
        <v>0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23</v>
      </c>
      <c r="F12" s="90">
        <v>22</v>
      </c>
      <c r="G12" s="90"/>
      <c r="H12" s="90">
        <v>23</v>
      </c>
      <c r="I12" s="90">
        <v>19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778</v>
      </c>
      <c r="F15" s="104">
        <f>SUM(F6:F14)</f>
        <v>691</v>
      </c>
      <c r="G15" s="104">
        <f>SUM(G6:G14)</f>
        <v>3</v>
      </c>
      <c r="H15" s="104">
        <f>SUM(H6:H14)</f>
        <v>669</v>
      </c>
      <c r="I15" s="104">
        <f>SUM(I6:I14)</f>
        <v>439</v>
      </c>
      <c r="J15" s="104">
        <f>SUM(J6:J14)</f>
        <v>109</v>
      </c>
      <c r="K15" s="104">
        <f>SUM(K6:K14)</f>
        <v>15</v>
      </c>
      <c r="L15" s="101">
        <f>E15-F15</f>
        <v>87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36</v>
      </c>
      <c r="F16" s="92">
        <v>34</v>
      </c>
      <c r="G16" s="92"/>
      <c r="H16" s="92">
        <v>30</v>
      </c>
      <c r="I16" s="92">
        <v>26</v>
      </c>
      <c r="J16" s="92">
        <v>6</v>
      </c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33</v>
      </c>
      <c r="F17" s="92">
        <v>26</v>
      </c>
      <c r="G17" s="92"/>
      <c r="H17" s="92">
        <v>28</v>
      </c>
      <c r="I17" s="92">
        <v>26</v>
      </c>
      <c r="J17" s="92">
        <v>5</v>
      </c>
      <c r="K17" s="91"/>
      <c r="L17" s="101">
        <f>E17-F17</f>
        <v>7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38</v>
      </c>
      <c r="F19" s="91">
        <v>35</v>
      </c>
      <c r="G19" s="91"/>
      <c r="H19" s="91">
        <v>36</v>
      </c>
      <c r="I19" s="91">
        <v>34</v>
      </c>
      <c r="J19" s="91">
        <v>2</v>
      </c>
      <c r="K19" s="91"/>
      <c r="L19" s="101">
        <f>E19-F19</f>
        <v>3</v>
      </c>
    </row>
    <row r="20" spans="1:12" ht="24" customHeight="1">
      <c r="A20" s="174"/>
      <c r="B20" s="164" t="s">
        <v>179</v>
      </c>
      <c r="C20" s="165"/>
      <c r="D20" s="43">
        <v>15</v>
      </c>
      <c r="E20" s="91">
        <v>1</v>
      </c>
      <c r="F20" s="91"/>
      <c r="G20" s="91"/>
      <c r="H20" s="91">
        <v>1</v>
      </c>
      <c r="I20" s="91"/>
      <c r="J20" s="91"/>
      <c r="K20" s="91"/>
      <c r="L20" s="101">
        <f>E20-F20</f>
        <v>1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82</v>
      </c>
      <c r="F24" s="91">
        <v>70</v>
      </c>
      <c r="G24" s="91"/>
      <c r="H24" s="91">
        <v>69</v>
      </c>
      <c r="I24" s="91">
        <v>60</v>
      </c>
      <c r="J24" s="91">
        <v>13</v>
      </c>
      <c r="K24" s="91"/>
      <c r="L24" s="101">
        <f>E24-F24</f>
        <v>12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34</v>
      </c>
      <c r="F25" s="91">
        <v>32</v>
      </c>
      <c r="G25" s="91"/>
      <c r="H25" s="91">
        <v>34</v>
      </c>
      <c r="I25" s="91">
        <v>30</v>
      </c>
      <c r="J25" s="91"/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317</v>
      </c>
      <c r="F27" s="91">
        <v>296</v>
      </c>
      <c r="G27" s="91"/>
      <c r="H27" s="91">
        <v>295</v>
      </c>
      <c r="I27" s="91">
        <v>284</v>
      </c>
      <c r="J27" s="91">
        <v>22</v>
      </c>
      <c r="K27" s="91"/>
      <c r="L27" s="101">
        <f>E27-F27</f>
        <v>21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418</v>
      </c>
      <c r="F28" s="91">
        <v>289</v>
      </c>
      <c r="G28" s="91"/>
      <c r="H28" s="91">
        <v>312</v>
      </c>
      <c r="I28" s="91">
        <v>269</v>
      </c>
      <c r="J28" s="91">
        <v>106</v>
      </c>
      <c r="K28" s="91">
        <v>4</v>
      </c>
      <c r="L28" s="101">
        <f>E28-F28</f>
        <v>129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50</v>
      </c>
      <c r="F29" s="91">
        <v>44</v>
      </c>
      <c r="G29" s="91"/>
      <c r="H29" s="91">
        <v>50</v>
      </c>
      <c r="I29" s="91">
        <v>44</v>
      </c>
      <c r="J29" s="91"/>
      <c r="K29" s="91"/>
      <c r="L29" s="101">
        <f>E29-F29</f>
        <v>6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53</v>
      </c>
      <c r="F30" s="91">
        <v>44</v>
      </c>
      <c r="G30" s="91"/>
      <c r="H30" s="91">
        <v>44</v>
      </c>
      <c r="I30" s="91">
        <v>38</v>
      </c>
      <c r="J30" s="91">
        <v>9</v>
      </c>
      <c r="K30" s="91"/>
      <c r="L30" s="101">
        <f>E30-F30</f>
        <v>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6</v>
      </c>
      <c r="G31" s="91"/>
      <c r="H31" s="91">
        <v>5</v>
      </c>
      <c r="I31" s="91">
        <v>1</v>
      </c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4</v>
      </c>
      <c r="F34" s="91">
        <v>4</v>
      </c>
      <c r="G34" s="91"/>
      <c r="H34" s="91">
        <v>4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3</v>
      </c>
      <c r="G35" s="91"/>
      <c r="H35" s="91">
        <v>4</v>
      </c>
      <c r="I35" s="91">
        <v>1</v>
      </c>
      <c r="J35" s="91"/>
      <c r="K35" s="91"/>
      <c r="L35" s="101">
        <f>E35-F35</f>
        <v>1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23</v>
      </c>
      <c r="F36" s="91">
        <v>20</v>
      </c>
      <c r="G36" s="91"/>
      <c r="H36" s="91">
        <v>21</v>
      </c>
      <c r="I36" s="91">
        <v>17</v>
      </c>
      <c r="J36" s="91">
        <v>2</v>
      </c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2</v>
      </c>
      <c r="F37" s="91">
        <v>1</v>
      </c>
      <c r="G37" s="91"/>
      <c r="H37" s="91">
        <v>1</v>
      </c>
      <c r="I37" s="91">
        <v>1</v>
      </c>
      <c r="J37" s="91">
        <v>1</v>
      </c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585</v>
      </c>
      <c r="F40" s="91">
        <v>437</v>
      </c>
      <c r="G40" s="91"/>
      <c r="H40" s="91">
        <v>443</v>
      </c>
      <c r="I40" s="91">
        <v>357</v>
      </c>
      <c r="J40" s="91">
        <v>142</v>
      </c>
      <c r="K40" s="91">
        <v>4</v>
      </c>
      <c r="L40" s="101">
        <f>E40-F40</f>
        <v>148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650</v>
      </c>
      <c r="F41" s="91">
        <v>583</v>
      </c>
      <c r="G41" s="91"/>
      <c r="H41" s="91">
        <v>602</v>
      </c>
      <c r="I41" s="91" t="s">
        <v>172</v>
      </c>
      <c r="J41" s="91">
        <v>48</v>
      </c>
      <c r="K41" s="91"/>
      <c r="L41" s="101">
        <f>E41-F41</f>
        <v>67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2</v>
      </c>
      <c r="F42" s="91">
        <v>2</v>
      </c>
      <c r="G42" s="91"/>
      <c r="H42" s="91">
        <v>2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3</v>
      </c>
      <c r="G43" s="91"/>
      <c r="H43" s="91">
        <v>3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653</v>
      </c>
      <c r="F45" s="91">
        <f aca="true" t="shared" si="0" ref="F45:K45">F41+F43+F44</f>
        <v>586</v>
      </c>
      <c r="G45" s="91">
        <f t="shared" si="0"/>
        <v>0</v>
      </c>
      <c r="H45" s="91">
        <f t="shared" si="0"/>
        <v>605</v>
      </c>
      <c r="I45" s="91">
        <f>I43+I44</f>
        <v>2</v>
      </c>
      <c r="J45" s="91">
        <f t="shared" si="0"/>
        <v>48</v>
      </c>
      <c r="K45" s="91">
        <f t="shared" si="0"/>
        <v>0</v>
      </c>
      <c r="L45" s="101">
        <f>E45-F45</f>
        <v>67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2098</v>
      </c>
      <c r="F46" s="91">
        <f aca="true" t="shared" si="1" ref="F46:K46">F15+F24+F40+F45</f>
        <v>1784</v>
      </c>
      <c r="G46" s="91">
        <f t="shared" si="1"/>
        <v>3</v>
      </c>
      <c r="H46" s="91">
        <f t="shared" si="1"/>
        <v>1786</v>
      </c>
      <c r="I46" s="91">
        <f t="shared" si="1"/>
        <v>858</v>
      </c>
      <c r="J46" s="91">
        <f t="shared" si="1"/>
        <v>312</v>
      </c>
      <c r="K46" s="91">
        <f t="shared" si="1"/>
        <v>19</v>
      </c>
      <c r="L46" s="101">
        <f>E46-F46</f>
        <v>314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&amp;LE164156B&amp;CФорма № 1-мзс, Підрозділ: Малинський районний суд Житомирської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16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15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75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15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8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7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19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87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4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9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257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48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27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12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6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2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1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68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4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8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&amp;LE164156B&amp;CФорма № 1-мзс, Підрозділ: Малинський районний суд Житомирської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120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59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37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2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2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3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2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6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227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9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28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78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4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10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96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437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148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1753675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1753214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5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48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5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6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643</v>
      </c>
      <c r="F55" s="96">
        <v>17</v>
      </c>
      <c r="G55" s="96">
        <v>8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62</v>
      </c>
      <c r="F56" s="96">
        <v>7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391</v>
      </c>
      <c r="F57" s="96">
        <v>47</v>
      </c>
      <c r="G57" s="96">
        <v>5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592</v>
      </c>
      <c r="F58" s="96">
        <v>13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6.2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771</v>
      </c>
      <c r="G62" s="118">
        <v>2553573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253</v>
      </c>
      <c r="G63" s="119">
        <v>1881297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518</v>
      </c>
      <c r="G64" s="119">
        <v>672276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346</v>
      </c>
      <c r="G65" s="120">
        <v>216827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&amp;LE164156B&amp;CФорма № 1-мзс, Підрозділ: Малинський районний суд Житомирської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6.089743589743589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13.761467889908257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2.816901408450704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100.11210762331838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595.3333333333334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699.3333333333334</v>
      </c>
    </row>
    <row r="11" spans="1:4" ht="16.5" customHeight="1">
      <c r="A11" s="226" t="s">
        <v>63</v>
      </c>
      <c r="B11" s="228"/>
      <c r="C11" s="14">
        <v>9</v>
      </c>
      <c r="D11" s="94">
        <v>29</v>
      </c>
    </row>
    <row r="12" spans="1:4" ht="16.5" customHeight="1">
      <c r="A12" s="318" t="s">
        <v>106</v>
      </c>
      <c r="B12" s="318"/>
      <c r="C12" s="14">
        <v>10</v>
      </c>
      <c r="D12" s="94">
        <v>18</v>
      </c>
    </row>
    <row r="13" spans="1:4" ht="16.5" customHeight="1">
      <c r="A13" s="318" t="s">
        <v>31</v>
      </c>
      <c r="B13" s="318"/>
      <c r="C13" s="14">
        <v>11</v>
      </c>
      <c r="D13" s="94">
        <v>42</v>
      </c>
    </row>
    <row r="14" spans="1:4" ht="16.5" customHeight="1">
      <c r="A14" s="318" t="s">
        <v>107</v>
      </c>
      <c r="B14" s="318"/>
      <c r="C14" s="14">
        <v>12</v>
      </c>
      <c r="D14" s="94">
        <v>56</v>
      </c>
    </row>
    <row r="15" spans="1:4" ht="16.5" customHeight="1">
      <c r="A15" s="318" t="s">
        <v>111</v>
      </c>
      <c r="B15" s="318"/>
      <c r="C15" s="14">
        <v>13</v>
      </c>
      <c r="D15" s="94">
        <v>20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&amp;LE164156B&amp;CФорма № 1-мзс, Підрозділ: Малинський районний суд Житомирської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2020-07-10T06:50:19Z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E164156B</vt:lpwstr>
  </property>
  <property fmtid="{D5CDD505-2E9C-101B-9397-08002B2CF9AE}" pid="9" name="Підрозділ">
    <vt:lpwstr>Малинський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